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6570" windowHeight="5535"/>
  </bookViews>
  <sheets>
    <sheet name="Versuch3_SPICE" sheetId="13" r:id="rId1"/>
    <sheet name="Versuch3_Messung" sheetId="12" r:id="rId2"/>
  </sheets>
  <calcPr calcId="125725"/>
</workbook>
</file>

<file path=xl/calcChain.xml><?xml version="1.0" encoding="utf-8"?>
<calcChain xmlns="http://schemas.openxmlformats.org/spreadsheetml/2006/main">
  <c r="C24" i="13"/>
  <c r="D24"/>
  <c r="E24"/>
  <c r="F24"/>
  <c r="G24"/>
  <c r="H24"/>
  <c r="I24"/>
  <c r="J24"/>
  <c r="K24"/>
  <c r="C25"/>
  <c r="D25"/>
  <c r="E25"/>
  <c r="F25"/>
  <c r="G25" s="1"/>
  <c r="H25"/>
  <c r="I25" s="1"/>
  <c r="J25"/>
  <c r="K25" s="1"/>
  <c r="C26"/>
  <c r="D26"/>
  <c r="E26"/>
  <c r="F26"/>
  <c r="G26"/>
  <c r="H26"/>
  <c r="I26"/>
  <c r="J26"/>
  <c r="K26"/>
  <c r="C27" i="12"/>
  <c r="D27"/>
  <c r="E27"/>
  <c r="F27"/>
  <c r="G27"/>
  <c r="C28"/>
  <c r="D28"/>
  <c r="E28"/>
  <c r="F28"/>
  <c r="G28" s="1"/>
  <c r="C29"/>
  <c r="D29"/>
  <c r="E29"/>
  <c r="F29"/>
  <c r="G29" s="1"/>
  <c r="D23" i="13"/>
  <c r="C23"/>
  <c r="E23" s="1"/>
  <c r="D22"/>
  <c r="C22"/>
  <c r="E22" s="1"/>
  <c r="D21"/>
  <c r="C21"/>
  <c r="E21" s="1"/>
  <c r="D20"/>
  <c r="C20"/>
  <c r="E20" s="1"/>
  <c r="D19"/>
  <c r="C19"/>
  <c r="E19" s="1"/>
  <c r="D18"/>
  <c r="C18"/>
  <c r="E18" s="1"/>
  <c r="D17"/>
  <c r="C17"/>
  <c r="E17" s="1"/>
  <c r="D16"/>
  <c r="C16"/>
  <c r="E16" s="1"/>
  <c r="D15"/>
  <c r="C15"/>
  <c r="E15" s="1"/>
  <c r="D14"/>
  <c r="C14"/>
  <c r="E14" s="1"/>
  <c r="D13"/>
  <c r="C13"/>
  <c r="E13" s="1"/>
  <c r="D12"/>
  <c r="C12"/>
  <c r="E12" s="1"/>
  <c r="D11"/>
  <c r="C11"/>
  <c r="E11" s="1"/>
  <c r="D10"/>
  <c r="C10"/>
  <c r="E10" s="1"/>
  <c r="B6" s="1"/>
  <c r="D3"/>
  <c r="D2"/>
  <c r="F11" l="1"/>
  <c r="G11" s="1"/>
  <c r="H11"/>
  <c r="I11" s="1"/>
  <c r="J11"/>
  <c r="K11" s="1"/>
  <c r="F13"/>
  <c r="G13" s="1"/>
  <c r="H13"/>
  <c r="I13" s="1"/>
  <c r="J13"/>
  <c r="K13" s="1"/>
  <c r="F15"/>
  <c r="G15" s="1"/>
  <c r="H15"/>
  <c r="I15" s="1"/>
  <c r="J15"/>
  <c r="K15" s="1"/>
  <c r="F17"/>
  <c r="G17" s="1"/>
  <c r="H17"/>
  <c r="I17" s="1"/>
  <c r="J17"/>
  <c r="K17" s="1"/>
  <c r="F19"/>
  <c r="G19" s="1"/>
  <c r="H19"/>
  <c r="I19" s="1"/>
  <c r="J19"/>
  <c r="K19" s="1"/>
  <c r="F21"/>
  <c r="G21" s="1"/>
  <c r="H21"/>
  <c r="I21" s="1"/>
  <c r="J21"/>
  <c r="K21" s="1"/>
  <c r="F23"/>
  <c r="G23" s="1"/>
  <c r="H23"/>
  <c r="I23" s="1"/>
  <c r="J23"/>
  <c r="K23" s="1"/>
  <c r="F10"/>
  <c r="G10" s="1"/>
  <c r="H10"/>
  <c r="I10" s="1"/>
  <c r="J10"/>
  <c r="K10" s="1"/>
  <c r="F12"/>
  <c r="G12" s="1"/>
  <c r="H12"/>
  <c r="I12" s="1"/>
  <c r="J12"/>
  <c r="K12" s="1"/>
  <c r="F14"/>
  <c r="G14" s="1"/>
  <c r="H14"/>
  <c r="I14" s="1"/>
  <c r="J14"/>
  <c r="K14" s="1"/>
  <c r="F16"/>
  <c r="G16" s="1"/>
  <c r="H16"/>
  <c r="I16" s="1"/>
  <c r="J16"/>
  <c r="K16" s="1"/>
  <c r="F18"/>
  <c r="G18" s="1"/>
  <c r="H18"/>
  <c r="I18" s="1"/>
  <c r="J18"/>
  <c r="K18" s="1"/>
  <c r="F20"/>
  <c r="G20" s="1"/>
  <c r="H20"/>
  <c r="I20" s="1"/>
  <c r="J20"/>
  <c r="K20" s="1"/>
  <c r="F22"/>
  <c r="G22" s="1"/>
  <c r="H22"/>
  <c r="I22" s="1"/>
  <c r="J22"/>
  <c r="K22" s="1"/>
  <c r="D8" l="1"/>
  <c r="D6"/>
  <c r="D7"/>
  <c r="D26" i="12" l="1"/>
  <c r="C26"/>
  <c r="E26" s="1"/>
  <c r="D25"/>
  <c r="C25"/>
  <c r="E25" s="1"/>
  <c r="D24"/>
  <c r="C24"/>
  <c r="E24" s="1"/>
  <c r="D23"/>
  <c r="C23"/>
  <c r="E23" s="1"/>
  <c r="D22"/>
  <c r="C22"/>
  <c r="E22" s="1"/>
  <c r="D21"/>
  <c r="C21"/>
  <c r="E21" s="1"/>
  <c r="D20"/>
  <c r="C20"/>
  <c r="E20" s="1"/>
  <c r="D19"/>
  <c r="C19"/>
  <c r="E19" s="1"/>
  <c r="D18"/>
  <c r="C18"/>
  <c r="E18" s="1"/>
  <c r="D17"/>
  <c r="C17"/>
  <c r="E17" s="1"/>
  <c r="D16"/>
  <c r="C16"/>
  <c r="E16" s="1"/>
  <c r="D15"/>
  <c r="C15"/>
  <c r="E15" s="1"/>
  <c r="D14"/>
  <c r="C14"/>
  <c r="E14" s="1"/>
  <c r="D13"/>
  <c r="C13"/>
  <c r="E13" s="1"/>
  <c r="D12"/>
  <c r="C12"/>
  <c r="E12" s="1"/>
  <c r="D11"/>
  <c r="C11"/>
  <c r="E11" s="1"/>
  <c r="D10"/>
  <c r="C10"/>
  <c r="E10" s="1"/>
  <c r="B6" s="1"/>
  <c r="D3"/>
  <c r="D2"/>
  <c r="H27" l="1"/>
  <c r="I27" s="1"/>
  <c r="J27"/>
  <c r="K27" s="1"/>
  <c r="H28"/>
  <c r="I28" s="1"/>
  <c r="J28"/>
  <c r="K28" s="1"/>
  <c r="H29"/>
  <c r="I29" s="1"/>
  <c r="J29"/>
  <c r="K29" s="1"/>
  <c r="F10"/>
  <c r="G10" s="1"/>
  <c r="H10"/>
  <c r="I10" s="1"/>
  <c r="J10"/>
  <c r="K10" s="1"/>
  <c r="F12"/>
  <c r="G12" s="1"/>
  <c r="H12"/>
  <c r="I12" s="1"/>
  <c r="J12"/>
  <c r="K12" s="1"/>
  <c r="F14"/>
  <c r="G14" s="1"/>
  <c r="H14"/>
  <c r="I14" s="1"/>
  <c r="J14"/>
  <c r="K14" s="1"/>
  <c r="F16"/>
  <c r="G16" s="1"/>
  <c r="H16"/>
  <c r="I16" s="1"/>
  <c r="J16"/>
  <c r="K16" s="1"/>
  <c r="F18"/>
  <c r="G18" s="1"/>
  <c r="H18"/>
  <c r="I18" s="1"/>
  <c r="J18"/>
  <c r="K18" s="1"/>
  <c r="F20"/>
  <c r="G20" s="1"/>
  <c r="H20"/>
  <c r="I20" s="1"/>
  <c r="J20"/>
  <c r="K20" s="1"/>
  <c r="F22"/>
  <c r="G22" s="1"/>
  <c r="H22"/>
  <c r="I22" s="1"/>
  <c r="J22"/>
  <c r="K22" s="1"/>
  <c r="F24"/>
  <c r="G24" s="1"/>
  <c r="H24"/>
  <c r="I24" s="1"/>
  <c r="J24"/>
  <c r="K24" s="1"/>
  <c r="F26"/>
  <c r="G26" s="1"/>
  <c r="H26"/>
  <c r="I26" s="1"/>
  <c r="J26"/>
  <c r="K26" s="1"/>
  <c r="F11"/>
  <c r="G11" s="1"/>
  <c r="H11"/>
  <c r="I11" s="1"/>
  <c r="J11"/>
  <c r="K11" s="1"/>
  <c r="F13"/>
  <c r="G13" s="1"/>
  <c r="H13"/>
  <c r="I13" s="1"/>
  <c r="J13"/>
  <c r="K13" s="1"/>
  <c r="F15"/>
  <c r="G15" s="1"/>
  <c r="H15"/>
  <c r="I15" s="1"/>
  <c r="J15"/>
  <c r="K15" s="1"/>
  <c r="F17"/>
  <c r="G17" s="1"/>
  <c r="H17"/>
  <c r="I17" s="1"/>
  <c r="J17"/>
  <c r="K17" s="1"/>
  <c r="F19"/>
  <c r="G19" s="1"/>
  <c r="H19"/>
  <c r="I19" s="1"/>
  <c r="J19"/>
  <c r="K19" s="1"/>
  <c r="F21"/>
  <c r="G21" s="1"/>
  <c r="H21"/>
  <c r="I21" s="1"/>
  <c r="J21"/>
  <c r="K21" s="1"/>
  <c r="F23"/>
  <c r="G23" s="1"/>
  <c r="H23"/>
  <c r="I23" s="1"/>
  <c r="J23"/>
  <c r="K23" s="1"/>
  <c r="F25"/>
  <c r="G25" s="1"/>
  <c r="H25"/>
  <c r="I25" s="1"/>
  <c r="J25"/>
  <c r="K25" s="1"/>
  <c r="D7" l="1"/>
  <c r="D8"/>
  <c r="D6"/>
</calcChain>
</file>

<file path=xl/sharedStrings.xml><?xml version="1.0" encoding="utf-8"?>
<sst xmlns="http://schemas.openxmlformats.org/spreadsheetml/2006/main" count="64" uniqueCount="26">
  <si>
    <t>v1</t>
  </si>
  <si>
    <t>Einheit</t>
  </si>
  <si>
    <t>Fehler</t>
  </si>
  <si>
    <t>V</t>
  </si>
  <si>
    <t>A</t>
  </si>
  <si>
    <t>n</t>
  </si>
  <si>
    <t>R</t>
  </si>
  <si>
    <t>Parameter</t>
  </si>
  <si>
    <t>Wert</t>
  </si>
  <si>
    <t>Änderung</t>
  </si>
  <si>
    <t>Ω</t>
  </si>
  <si>
    <t>Fehlerquadrate</t>
  </si>
  <si>
    <t>Fehlerneu</t>
  </si>
  <si>
    <t>Is</t>
  </si>
  <si>
    <t>-</t>
  </si>
  <si>
    <r>
      <t>U</t>
    </r>
    <r>
      <rPr>
        <vertAlign val="subscript"/>
        <sz val="11"/>
        <color theme="1"/>
        <rFont val="Calibri"/>
        <family val="2"/>
        <scheme val="minor"/>
      </rPr>
      <t>T</t>
    </r>
  </si>
  <si>
    <t>I(D1)</t>
  </si>
  <si>
    <t>V(Gleichung)</t>
  </si>
  <si>
    <t>Start</t>
  </si>
  <si>
    <t>V(Isneu)</t>
  </si>
  <si>
    <t>V(Rneu)</t>
  </si>
  <si>
    <t>V(Is,Rneu)</t>
  </si>
  <si>
    <t>Neu</t>
  </si>
  <si>
    <t>Fneu(Isneu)</t>
  </si>
  <si>
    <t>Fneu(nneu)</t>
  </si>
  <si>
    <t>Fneu(Isneu,nneu)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</si>
</sst>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1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0" xfId="0" quotePrefix="1"/>
    <xf numFmtId="11" fontId="0" fillId="0" borderId="0" xfId="0" applyNumberFormat="1" applyFill="1"/>
    <xf numFmtId="11" fontId="0" fillId="0" borderId="1" xfId="0" applyNumberFormat="1" applyBorder="1"/>
    <xf numFmtId="0" fontId="1" fillId="2" borderId="0" xfId="0" applyFont="1" applyFill="1"/>
    <xf numFmtId="0" fontId="0" fillId="2" borderId="0" xfId="0" applyFill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Border="1"/>
    <xf numFmtId="2" fontId="0" fillId="0" borderId="0" xfId="0" applyNumberFormat="1" applyBorder="1"/>
    <xf numFmtId="11" fontId="0" fillId="0" borderId="0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2" fontId="0" fillId="0" borderId="0" xfId="0" applyNumberFormat="1" applyFill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Versuch3_SPICE!$B$9</c:f>
              <c:strCache>
                <c:ptCount val="1"/>
                <c:pt idx="0">
                  <c:v>I(D1)</c:v>
                </c:pt>
              </c:strCache>
            </c:strRef>
          </c:tx>
          <c:xVal>
            <c:numRef>
              <c:f>Versuch3_SPICE!$A$10:$A$26</c:f>
              <c:numCache>
                <c:formatCode>General</c:formatCode>
                <c:ptCount val="17"/>
                <c:pt idx="0">
                  <c:v>0.16</c:v>
                </c:pt>
                <c:pt idx="1">
                  <c:v>0.2</c:v>
                </c:pt>
                <c:pt idx="2">
                  <c:v>0.24</c:v>
                </c:pt>
                <c:pt idx="3">
                  <c:v>0.28000000000000003</c:v>
                </c:pt>
                <c:pt idx="4">
                  <c:v>0.32</c:v>
                </c:pt>
                <c:pt idx="5">
                  <c:v>0.36</c:v>
                </c:pt>
                <c:pt idx="6">
                  <c:v>0.4</c:v>
                </c:pt>
                <c:pt idx="7">
                  <c:v>0.44</c:v>
                </c:pt>
                <c:pt idx="8">
                  <c:v>0.48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0.9</c:v>
                </c:pt>
              </c:numCache>
            </c:numRef>
          </c:xVal>
          <c:yVal>
            <c:numRef>
              <c:f>Versuch3_SPICE!$B$10:$B$26</c:f>
              <c:numCache>
                <c:formatCode>0.00E+00</c:formatCode>
                <c:ptCount val="17"/>
                <c:pt idx="0">
                  <c:v>9.9999999999999995E-8</c:v>
                </c:pt>
                <c:pt idx="1">
                  <c:v>1.9999999999999999E-7</c:v>
                </c:pt>
                <c:pt idx="2">
                  <c:v>3.9999999999999998E-7</c:v>
                </c:pt>
                <c:pt idx="3">
                  <c:v>1.1999999999999999E-6</c:v>
                </c:pt>
                <c:pt idx="4">
                  <c:v>2.2000000000000001E-6</c:v>
                </c:pt>
                <c:pt idx="5">
                  <c:v>4.7999999999999998E-6</c:v>
                </c:pt>
                <c:pt idx="6">
                  <c:v>1.0000000000000001E-5</c:v>
                </c:pt>
                <c:pt idx="7">
                  <c:v>2.48E-5</c:v>
                </c:pt>
                <c:pt idx="8">
                  <c:v>5.5999999999999999E-5</c:v>
                </c:pt>
                <c:pt idx="9">
                  <c:v>1.1E-4</c:v>
                </c:pt>
                <c:pt idx="10">
                  <c:v>2.5000000000000001E-4</c:v>
                </c:pt>
                <c:pt idx="11">
                  <c:v>6.4999999999999997E-4</c:v>
                </c:pt>
                <c:pt idx="12">
                  <c:v>2.0999999999999999E-3</c:v>
                </c:pt>
                <c:pt idx="13">
                  <c:v>5.0000000000000001E-3</c:v>
                </c:pt>
                <c:pt idx="14">
                  <c:v>1.0500000000000001E-2</c:v>
                </c:pt>
                <c:pt idx="15">
                  <c:v>0.02</c:v>
                </c:pt>
                <c:pt idx="16">
                  <c:v>5.3999999999999999E-2</c:v>
                </c:pt>
              </c:numCache>
            </c:numRef>
          </c:yVal>
        </c:ser>
        <c:ser>
          <c:idx val="1"/>
          <c:order val="1"/>
          <c:tx>
            <c:strRef>
              <c:f>Versuch3_SPICE!$C$9</c:f>
              <c:strCache>
                <c:ptCount val="1"/>
                <c:pt idx="0">
                  <c:v>V(Gleichung)</c:v>
                </c:pt>
              </c:strCache>
            </c:strRef>
          </c:tx>
          <c:xVal>
            <c:numRef>
              <c:f>Versuch3_SPICE!$C$10:$C$26</c:f>
              <c:numCache>
                <c:formatCode>0.00E+00</c:formatCode>
                <c:ptCount val="17"/>
                <c:pt idx="0">
                  <c:v>0.16338825922534503</c:v>
                </c:pt>
                <c:pt idx="1">
                  <c:v>0.1970842935460283</c:v>
                </c:pt>
                <c:pt idx="2">
                  <c:v>0.23125419189459834</c:v>
                </c:pt>
                <c:pt idx="3">
                  <c:v>0.28585816887295662</c:v>
                </c:pt>
                <c:pt idx="4">
                  <c:v>0.31609164980106985</c:v>
                </c:pt>
                <c:pt idx="5">
                  <c:v>0.35505479157520747</c:v>
                </c:pt>
                <c:pt idx="6">
                  <c:v>0.39173961341612434</c:v>
                </c:pt>
                <c:pt idx="7">
                  <c:v>0.43716292857794786</c:v>
                </c:pt>
                <c:pt idx="8">
                  <c:v>0.47793068281182371</c:v>
                </c:pt>
                <c:pt idx="9">
                  <c:v>0.51176638094300897</c:v>
                </c:pt>
                <c:pt idx="10">
                  <c:v>0.55302440057262714</c:v>
                </c:pt>
                <c:pt idx="11">
                  <c:v>0.60139948544472821</c:v>
                </c:pt>
                <c:pt idx="12">
                  <c:v>0.66221028815698857</c:v>
                </c:pt>
                <c:pt idx="13">
                  <c:v>0.70993526185658362</c:v>
                </c:pt>
                <c:pt idx="14">
                  <c:v>0.75528210835020759</c:v>
                </c:pt>
                <c:pt idx="15">
                  <c:v>0.80174995021259288</c:v>
                </c:pt>
                <c:pt idx="16">
                  <c:v>0.9024125326297745</c:v>
                </c:pt>
              </c:numCache>
            </c:numRef>
          </c:xVal>
          <c:yVal>
            <c:numRef>
              <c:f>Versuch3_SPICE!$D$10:$D$26</c:f>
              <c:numCache>
                <c:formatCode>0.00E+00</c:formatCode>
                <c:ptCount val="17"/>
                <c:pt idx="0">
                  <c:v>9.9999999999999995E-8</c:v>
                </c:pt>
                <c:pt idx="1">
                  <c:v>1.9999999999999999E-7</c:v>
                </c:pt>
                <c:pt idx="2">
                  <c:v>3.9999999999999998E-7</c:v>
                </c:pt>
                <c:pt idx="3">
                  <c:v>1.1999999999999999E-6</c:v>
                </c:pt>
                <c:pt idx="4">
                  <c:v>2.2000000000000001E-6</c:v>
                </c:pt>
                <c:pt idx="5">
                  <c:v>4.7999999999999998E-6</c:v>
                </c:pt>
                <c:pt idx="6">
                  <c:v>1.0000000000000001E-5</c:v>
                </c:pt>
                <c:pt idx="7">
                  <c:v>2.48E-5</c:v>
                </c:pt>
                <c:pt idx="8">
                  <c:v>5.5999999999999999E-5</c:v>
                </c:pt>
                <c:pt idx="9">
                  <c:v>1.1E-4</c:v>
                </c:pt>
                <c:pt idx="10">
                  <c:v>2.5000000000000001E-4</c:v>
                </c:pt>
                <c:pt idx="11">
                  <c:v>6.4999999999999997E-4</c:v>
                </c:pt>
                <c:pt idx="12">
                  <c:v>2.0999999999999999E-3</c:v>
                </c:pt>
                <c:pt idx="13">
                  <c:v>5.0000000000000001E-3</c:v>
                </c:pt>
                <c:pt idx="14">
                  <c:v>1.0500000000000001E-2</c:v>
                </c:pt>
                <c:pt idx="15">
                  <c:v>0.02</c:v>
                </c:pt>
                <c:pt idx="16">
                  <c:v>5.3999999999999999E-2</c:v>
                </c:pt>
              </c:numCache>
            </c:numRef>
          </c:yVal>
        </c:ser>
        <c:axId val="58143488"/>
        <c:axId val="58145792"/>
      </c:scatterChart>
      <c:valAx>
        <c:axId val="58143488"/>
        <c:scaling>
          <c:orientation val="minMax"/>
          <c:max val="1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Spannung [V]</a:t>
                </a:r>
              </a:p>
            </c:rich>
          </c:tx>
          <c:layout/>
        </c:title>
        <c:numFmt formatCode="General" sourceLinked="1"/>
        <c:tickLblPos val="nextTo"/>
        <c:crossAx val="58145792"/>
        <c:crosses val="autoZero"/>
        <c:crossBetween val="midCat"/>
        <c:majorUnit val="0.2"/>
      </c:valAx>
      <c:valAx>
        <c:axId val="581457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Strom [A]</a:t>
                </a:r>
              </a:p>
            </c:rich>
          </c:tx>
          <c:layout/>
        </c:title>
        <c:numFmt formatCode="0.00E+00" sourceLinked="1"/>
        <c:tickLblPos val="nextTo"/>
        <c:crossAx val="58143488"/>
        <c:crossesAt val="-7"/>
        <c:crossBetween val="midCat"/>
      </c:valAx>
    </c:plotArea>
    <c:legend>
      <c:legendPos val="l"/>
      <c:layout>
        <c:manualLayout>
          <c:xMode val="edge"/>
          <c:yMode val="edge"/>
          <c:x val="0.26041666666666863"/>
          <c:y val="0.11424266848533712"/>
          <c:w val="0.27484388670166232"/>
          <c:h val="0.16181577973894187"/>
        </c:manualLayout>
      </c:layout>
      <c:overlay val="1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Versuch3_SPICE!$B$9</c:f>
              <c:strCache>
                <c:ptCount val="1"/>
                <c:pt idx="0">
                  <c:v>I(D1)</c:v>
                </c:pt>
              </c:strCache>
            </c:strRef>
          </c:tx>
          <c:xVal>
            <c:numRef>
              <c:f>Versuch3_SPICE!$A$10:$A$26</c:f>
              <c:numCache>
                <c:formatCode>General</c:formatCode>
                <c:ptCount val="17"/>
                <c:pt idx="0">
                  <c:v>0.16</c:v>
                </c:pt>
                <c:pt idx="1">
                  <c:v>0.2</c:v>
                </c:pt>
                <c:pt idx="2">
                  <c:v>0.24</c:v>
                </c:pt>
                <c:pt idx="3">
                  <c:v>0.28000000000000003</c:v>
                </c:pt>
                <c:pt idx="4">
                  <c:v>0.32</c:v>
                </c:pt>
                <c:pt idx="5">
                  <c:v>0.36</c:v>
                </c:pt>
                <c:pt idx="6">
                  <c:v>0.4</c:v>
                </c:pt>
                <c:pt idx="7">
                  <c:v>0.44</c:v>
                </c:pt>
                <c:pt idx="8">
                  <c:v>0.48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0.9</c:v>
                </c:pt>
              </c:numCache>
            </c:numRef>
          </c:xVal>
          <c:yVal>
            <c:numRef>
              <c:f>Versuch3_SPICE!$B$10:$B$26</c:f>
              <c:numCache>
                <c:formatCode>0.00E+00</c:formatCode>
                <c:ptCount val="17"/>
                <c:pt idx="0">
                  <c:v>9.9999999999999995E-8</c:v>
                </c:pt>
                <c:pt idx="1">
                  <c:v>1.9999999999999999E-7</c:v>
                </c:pt>
                <c:pt idx="2">
                  <c:v>3.9999999999999998E-7</c:v>
                </c:pt>
                <c:pt idx="3">
                  <c:v>1.1999999999999999E-6</c:v>
                </c:pt>
                <c:pt idx="4">
                  <c:v>2.2000000000000001E-6</c:v>
                </c:pt>
                <c:pt idx="5">
                  <c:v>4.7999999999999998E-6</c:v>
                </c:pt>
                <c:pt idx="6">
                  <c:v>1.0000000000000001E-5</c:v>
                </c:pt>
                <c:pt idx="7">
                  <c:v>2.48E-5</c:v>
                </c:pt>
                <c:pt idx="8">
                  <c:v>5.5999999999999999E-5</c:v>
                </c:pt>
                <c:pt idx="9">
                  <c:v>1.1E-4</c:v>
                </c:pt>
                <c:pt idx="10">
                  <c:v>2.5000000000000001E-4</c:v>
                </c:pt>
                <c:pt idx="11">
                  <c:v>6.4999999999999997E-4</c:v>
                </c:pt>
                <c:pt idx="12">
                  <c:v>2.0999999999999999E-3</c:v>
                </c:pt>
                <c:pt idx="13">
                  <c:v>5.0000000000000001E-3</c:v>
                </c:pt>
                <c:pt idx="14">
                  <c:v>1.0500000000000001E-2</c:v>
                </c:pt>
                <c:pt idx="15">
                  <c:v>0.02</c:v>
                </c:pt>
                <c:pt idx="16">
                  <c:v>5.3999999999999999E-2</c:v>
                </c:pt>
              </c:numCache>
            </c:numRef>
          </c:yVal>
        </c:ser>
        <c:ser>
          <c:idx val="1"/>
          <c:order val="1"/>
          <c:tx>
            <c:strRef>
              <c:f>Versuch3_SPICE!$C$9</c:f>
              <c:strCache>
                <c:ptCount val="1"/>
                <c:pt idx="0">
                  <c:v>V(Gleichung)</c:v>
                </c:pt>
              </c:strCache>
            </c:strRef>
          </c:tx>
          <c:xVal>
            <c:numRef>
              <c:f>Versuch3_SPICE!$C$10:$C$26</c:f>
              <c:numCache>
                <c:formatCode>0.00E+00</c:formatCode>
                <c:ptCount val="17"/>
                <c:pt idx="0">
                  <c:v>0.16338825922534503</c:v>
                </c:pt>
                <c:pt idx="1">
                  <c:v>0.1970842935460283</c:v>
                </c:pt>
                <c:pt idx="2">
                  <c:v>0.23125419189459834</c:v>
                </c:pt>
                <c:pt idx="3">
                  <c:v>0.28585816887295662</c:v>
                </c:pt>
                <c:pt idx="4">
                  <c:v>0.31609164980106985</c:v>
                </c:pt>
                <c:pt idx="5">
                  <c:v>0.35505479157520747</c:v>
                </c:pt>
                <c:pt idx="6">
                  <c:v>0.39173961341612434</c:v>
                </c:pt>
                <c:pt idx="7">
                  <c:v>0.43716292857794786</c:v>
                </c:pt>
                <c:pt idx="8">
                  <c:v>0.47793068281182371</c:v>
                </c:pt>
                <c:pt idx="9">
                  <c:v>0.51176638094300897</c:v>
                </c:pt>
                <c:pt idx="10">
                  <c:v>0.55302440057262714</c:v>
                </c:pt>
                <c:pt idx="11">
                  <c:v>0.60139948544472821</c:v>
                </c:pt>
                <c:pt idx="12">
                  <c:v>0.66221028815698857</c:v>
                </c:pt>
                <c:pt idx="13">
                  <c:v>0.70993526185658362</c:v>
                </c:pt>
                <c:pt idx="14">
                  <c:v>0.75528210835020759</c:v>
                </c:pt>
                <c:pt idx="15">
                  <c:v>0.80174995021259288</c:v>
                </c:pt>
                <c:pt idx="16">
                  <c:v>0.9024125326297745</c:v>
                </c:pt>
              </c:numCache>
            </c:numRef>
          </c:xVal>
          <c:yVal>
            <c:numRef>
              <c:f>Versuch3_SPICE!$D$10:$D$26</c:f>
              <c:numCache>
                <c:formatCode>0.00E+00</c:formatCode>
                <c:ptCount val="17"/>
                <c:pt idx="0">
                  <c:v>9.9999999999999995E-8</c:v>
                </c:pt>
                <c:pt idx="1">
                  <c:v>1.9999999999999999E-7</c:v>
                </c:pt>
                <c:pt idx="2">
                  <c:v>3.9999999999999998E-7</c:v>
                </c:pt>
                <c:pt idx="3">
                  <c:v>1.1999999999999999E-6</c:v>
                </c:pt>
                <c:pt idx="4">
                  <c:v>2.2000000000000001E-6</c:v>
                </c:pt>
                <c:pt idx="5">
                  <c:v>4.7999999999999998E-6</c:v>
                </c:pt>
                <c:pt idx="6">
                  <c:v>1.0000000000000001E-5</c:v>
                </c:pt>
                <c:pt idx="7">
                  <c:v>2.48E-5</c:v>
                </c:pt>
                <c:pt idx="8">
                  <c:v>5.5999999999999999E-5</c:v>
                </c:pt>
                <c:pt idx="9">
                  <c:v>1.1E-4</c:v>
                </c:pt>
                <c:pt idx="10">
                  <c:v>2.5000000000000001E-4</c:v>
                </c:pt>
                <c:pt idx="11">
                  <c:v>6.4999999999999997E-4</c:v>
                </c:pt>
                <c:pt idx="12">
                  <c:v>2.0999999999999999E-3</c:v>
                </c:pt>
                <c:pt idx="13">
                  <c:v>5.0000000000000001E-3</c:v>
                </c:pt>
                <c:pt idx="14">
                  <c:v>1.0500000000000001E-2</c:v>
                </c:pt>
                <c:pt idx="15">
                  <c:v>0.02</c:v>
                </c:pt>
                <c:pt idx="16">
                  <c:v>5.3999999999999999E-2</c:v>
                </c:pt>
              </c:numCache>
            </c:numRef>
          </c:yVal>
        </c:ser>
        <c:axId val="66478464"/>
        <c:axId val="66480384"/>
      </c:scatterChart>
      <c:valAx>
        <c:axId val="66478464"/>
        <c:scaling>
          <c:orientation val="minMax"/>
          <c:max val="1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Spannung [V]</a:t>
                </a:r>
              </a:p>
            </c:rich>
          </c:tx>
          <c:layout/>
        </c:title>
        <c:numFmt formatCode="General" sourceLinked="1"/>
        <c:tickLblPos val="nextTo"/>
        <c:crossAx val="66480384"/>
        <c:crossesAt val="1.0000000000000028E-12"/>
        <c:crossBetween val="midCat"/>
        <c:majorUnit val="0.2"/>
      </c:valAx>
      <c:valAx>
        <c:axId val="66480384"/>
        <c:scaling>
          <c:logBase val="10"/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Strom log [A]</a:t>
                </a:r>
              </a:p>
            </c:rich>
          </c:tx>
          <c:layout/>
        </c:title>
        <c:numFmt formatCode="0.E+00" sourceLinked="0"/>
        <c:tickLblPos val="nextTo"/>
        <c:crossAx val="66478464"/>
        <c:crossesAt val="-7"/>
        <c:crossBetween val="midCat"/>
      </c:valAx>
    </c:plotArea>
    <c:legend>
      <c:legendPos val="l"/>
      <c:layout>
        <c:manualLayout>
          <c:xMode val="edge"/>
          <c:yMode val="edge"/>
          <c:x val="0.26041666666666885"/>
          <c:y val="0.11424266848533712"/>
          <c:w val="0.27484388670166232"/>
          <c:h val="0.16181577973894187"/>
        </c:manualLayout>
      </c:layout>
      <c:overlay val="1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Versuch3_Messung!$B$9</c:f>
              <c:strCache>
                <c:ptCount val="1"/>
                <c:pt idx="0">
                  <c:v>I(D1)</c:v>
                </c:pt>
              </c:strCache>
            </c:strRef>
          </c:tx>
          <c:xVal>
            <c:numRef>
              <c:f>Versuch3_Messung!$A$10:$A$29</c:f>
              <c:numCache>
                <c:formatCode>General</c:formatCode>
                <c:ptCount val="20"/>
                <c:pt idx="0">
                  <c:v>0.16</c:v>
                </c:pt>
                <c:pt idx="1">
                  <c:v>0.2</c:v>
                </c:pt>
                <c:pt idx="2">
                  <c:v>0.24</c:v>
                </c:pt>
                <c:pt idx="3">
                  <c:v>0.28000000000000003</c:v>
                </c:pt>
                <c:pt idx="4">
                  <c:v>0.32</c:v>
                </c:pt>
                <c:pt idx="5">
                  <c:v>0.36</c:v>
                </c:pt>
                <c:pt idx="6">
                  <c:v>0.4</c:v>
                </c:pt>
                <c:pt idx="7">
                  <c:v>0.44</c:v>
                </c:pt>
                <c:pt idx="8">
                  <c:v>0.48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</c:numCache>
            </c:numRef>
          </c:xVal>
          <c:yVal>
            <c:numRef>
              <c:f>Versuch3_Messung!$B$10:$B$29</c:f>
              <c:numCache>
                <c:formatCode>0.00E+00</c:formatCode>
                <c:ptCount val="20"/>
                <c:pt idx="0">
                  <c:v>9.9999999999999995E-8</c:v>
                </c:pt>
                <c:pt idx="1">
                  <c:v>1.9999999999999999E-7</c:v>
                </c:pt>
                <c:pt idx="2">
                  <c:v>3.9999999999999998E-7</c:v>
                </c:pt>
                <c:pt idx="3">
                  <c:v>1.1999999999999999E-6</c:v>
                </c:pt>
                <c:pt idx="4">
                  <c:v>2.2000000000000001E-6</c:v>
                </c:pt>
                <c:pt idx="5">
                  <c:v>4.7999999999999998E-6</c:v>
                </c:pt>
                <c:pt idx="6">
                  <c:v>1.0000000000000001E-5</c:v>
                </c:pt>
                <c:pt idx="7">
                  <c:v>2.48E-5</c:v>
                </c:pt>
                <c:pt idx="8">
                  <c:v>5.5999999999999999E-5</c:v>
                </c:pt>
                <c:pt idx="9">
                  <c:v>1.1E-4</c:v>
                </c:pt>
                <c:pt idx="10">
                  <c:v>2.5000000000000001E-4</c:v>
                </c:pt>
                <c:pt idx="11">
                  <c:v>6.4999999999999997E-4</c:v>
                </c:pt>
                <c:pt idx="12">
                  <c:v>2.0999999999999999E-3</c:v>
                </c:pt>
                <c:pt idx="13">
                  <c:v>5.0000000000000001E-3</c:v>
                </c:pt>
                <c:pt idx="14">
                  <c:v>1.0500000000000001E-2</c:v>
                </c:pt>
                <c:pt idx="15">
                  <c:v>0.02</c:v>
                </c:pt>
                <c:pt idx="16">
                  <c:v>5.3999999999999999E-2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5.3999999999999999E-2</c:v>
                </c:pt>
              </c:numCache>
            </c:numRef>
          </c:yVal>
        </c:ser>
        <c:ser>
          <c:idx val="1"/>
          <c:order val="1"/>
          <c:tx>
            <c:strRef>
              <c:f>Versuch3_Messung!$C$9</c:f>
              <c:strCache>
                <c:ptCount val="1"/>
                <c:pt idx="0">
                  <c:v>V(Gleichung)</c:v>
                </c:pt>
              </c:strCache>
            </c:strRef>
          </c:tx>
          <c:xVal>
            <c:numRef>
              <c:f>Versuch3_Messung!$C$10:$C$29</c:f>
              <c:numCache>
                <c:formatCode>0.00E+00</c:formatCode>
                <c:ptCount val="20"/>
                <c:pt idx="0">
                  <c:v>0.16338825922534503</c:v>
                </c:pt>
                <c:pt idx="1">
                  <c:v>0.1970842935460283</c:v>
                </c:pt>
                <c:pt idx="2">
                  <c:v>0.23125419189459834</c:v>
                </c:pt>
                <c:pt idx="3">
                  <c:v>0.28585816887295662</c:v>
                </c:pt>
                <c:pt idx="4">
                  <c:v>0.31609164980106985</c:v>
                </c:pt>
                <c:pt idx="5">
                  <c:v>0.35505479157520747</c:v>
                </c:pt>
                <c:pt idx="6">
                  <c:v>0.39173961341612434</c:v>
                </c:pt>
                <c:pt idx="7">
                  <c:v>0.43716292857794786</c:v>
                </c:pt>
                <c:pt idx="8">
                  <c:v>0.47793068281182371</c:v>
                </c:pt>
                <c:pt idx="9">
                  <c:v>0.51176638094300897</c:v>
                </c:pt>
                <c:pt idx="10">
                  <c:v>0.55302440057262714</c:v>
                </c:pt>
                <c:pt idx="11">
                  <c:v>0.60139948544472821</c:v>
                </c:pt>
                <c:pt idx="12">
                  <c:v>0.66221028815698857</c:v>
                </c:pt>
                <c:pt idx="13">
                  <c:v>0.70993526185658362</c:v>
                </c:pt>
                <c:pt idx="14">
                  <c:v>0.75528210835020759</c:v>
                </c:pt>
                <c:pt idx="15">
                  <c:v>0.80174995021259288</c:v>
                </c:pt>
                <c:pt idx="16">
                  <c:v>0.9024125326297745</c:v>
                </c:pt>
                <c:pt idx="17">
                  <c:v>0.9024125326297745</c:v>
                </c:pt>
                <c:pt idx="18">
                  <c:v>0.9024125326297745</c:v>
                </c:pt>
                <c:pt idx="19">
                  <c:v>0.9024125326297745</c:v>
                </c:pt>
              </c:numCache>
            </c:numRef>
          </c:xVal>
          <c:yVal>
            <c:numRef>
              <c:f>Versuch3_Messung!$D$10:$D$29</c:f>
              <c:numCache>
                <c:formatCode>0.00E+00</c:formatCode>
                <c:ptCount val="20"/>
                <c:pt idx="0">
                  <c:v>9.9999999999999995E-8</c:v>
                </c:pt>
                <c:pt idx="1">
                  <c:v>1.9999999999999999E-7</c:v>
                </c:pt>
                <c:pt idx="2">
                  <c:v>3.9999999999999998E-7</c:v>
                </c:pt>
                <c:pt idx="3">
                  <c:v>1.1999999999999999E-6</c:v>
                </c:pt>
                <c:pt idx="4">
                  <c:v>2.2000000000000001E-6</c:v>
                </c:pt>
                <c:pt idx="5">
                  <c:v>4.7999999999999998E-6</c:v>
                </c:pt>
                <c:pt idx="6">
                  <c:v>1.0000000000000001E-5</c:v>
                </c:pt>
                <c:pt idx="7">
                  <c:v>2.48E-5</c:v>
                </c:pt>
                <c:pt idx="8">
                  <c:v>5.5999999999999999E-5</c:v>
                </c:pt>
                <c:pt idx="9">
                  <c:v>1.1E-4</c:v>
                </c:pt>
                <c:pt idx="10">
                  <c:v>2.5000000000000001E-4</c:v>
                </c:pt>
                <c:pt idx="11">
                  <c:v>6.4999999999999997E-4</c:v>
                </c:pt>
                <c:pt idx="12">
                  <c:v>2.0999999999999999E-3</c:v>
                </c:pt>
                <c:pt idx="13">
                  <c:v>5.0000000000000001E-3</c:v>
                </c:pt>
                <c:pt idx="14">
                  <c:v>1.0500000000000001E-2</c:v>
                </c:pt>
                <c:pt idx="15">
                  <c:v>0.02</c:v>
                </c:pt>
                <c:pt idx="16">
                  <c:v>5.3999999999999999E-2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5.3999999999999999E-2</c:v>
                </c:pt>
              </c:numCache>
            </c:numRef>
          </c:yVal>
        </c:ser>
        <c:axId val="58516992"/>
        <c:axId val="58518912"/>
      </c:scatterChart>
      <c:valAx>
        <c:axId val="58516992"/>
        <c:scaling>
          <c:orientation val="minMax"/>
          <c:max val="1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Spannung [V]</a:t>
                </a:r>
              </a:p>
            </c:rich>
          </c:tx>
          <c:layout/>
        </c:title>
        <c:numFmt formatCode="General" sourceLinked="1"/>
        <c:tickLblPos val="nextTo"/>
        <c:crossAx val="58518912"/>
        <c:crosses val="autoZero"/>
        <c:crossBetween val="midCat"/>
        <c:majorUnit val="0.2"/>
      </c:valAx>
      <c:valAx>
        <c:axId val="585189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Strom [A]</a:t>
                </a:r>
              </a:p>
            </c:rich>
          </c:tx>
          <c:layout/>
        </c:title>
        <c:numFmt formatCode="0.00E+00" sourceLinked="1"/>
        <c:tickLblPos val="nextTo"/>
        <c:crossAx val="58516992"/>
        <c:crossesAt val="-7"/>
        <c:crossBetween val="midCat"/>
      </c:valAx>
    </c:plotArea>
    <c:legend>
      <c:legendPos val="l"/>
      <c:layout>
        <c:manualLayout>
          <c:xMode val="edge"/>
          <c:yMode val="edge"/>
          <c:x val="0.26041666666666852"/>
          <c:y val="0.11424266848533712"/>
          <c:w val="0.27484388670166232"/>
          <c:h val="0.16181577973894187"/>
        </c:manualLayout>
      </c:layout>
      <c:overlay val="1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Versuch3_Messung!$B$9</c:f>
              <c:strCache>
                <c:ptCount val="1"/>
                <c:pt idx="0">
                  <c:v>I(D1)</c:v>
                </c:pt>
              </c:strCache>
            </c:strRef>
          </c:tx>
          <c:xVal>
            <c:numRef>
              <c:f>Versuch3_Messung!$A$10:$A$29</c:f>
              <c:numCache>
                <c:formatCode>General</c:formatCode>
                <c:ptCount val="20"/>
                <c:pt idx="0">
                  <c:v>0.16</c:v>
                </c:pt>
                <c:pt idx="1">
                  <c:v>0.2</c:v>
                </c:pt>
                <c:pt idx="2">
                  <c:v>0.24</c:v>
                </c:pt>
                <c:pt idx="3">
                  <c:v>0.28000000000000003</c:v>
                </c:pt>
                <c:pt idx="4">
                  <c:v>0.32</c:v>
                </c:pt>
                <c:pt idx="5">
                  <c:v>0.36</c:v>
                </c:pt>
                <c:pt idx="6">
                  <c:v>0.4</c:v>
                </c:pt>
                <c:pt idx="7">
                  <c:v>0.44</c:v>
                </c:pt>
                <c:pt idx="8">
                  <c:v>0.48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</c:numCache>
            </c:numRef>
          </c:xVal>
          <c:yVal>
            <c:numRef>
              <c:f>Versuch3_Messung!$B$10:$B$29</c:f>
              <c:numCache>
                <c:formatCode>0.00E+00</c:formatCode>
                <c:ptCount val="20"/>
                <c:pt idx="0">
                  <c:v>9.9999999999999995E-8</c:v>
                </c:pt>
                <c:pt idx="1">
                  <c:v>1.9999999999999999E-7</c:v>
                </c:pt>
                <c:pt idx="2">
                  <c:v>3.9999999999999998E-7</c:v>
                </c:pt>
                <c:pt idx="3">
                  <c:v>1.1999999999999999E-6</c:v>
                </c:pt>
                <c:pt idx="4">
                  <c:v>2.2000000000000001E-6</c:v>
                </c:pt>
                <c:pt idx="5">
                  <c:v>4.7999999999999998E-6</c:v>
                </c:pt>
                <c:pt idx="6">
                  <c:v>1.0000000000000001E-5</c:v>
                </c:pt>
                <c:pt idx="7">
                  <c:v>2.48E-5</c:v>
                </c:pt>
                <c:pt idx="8">
                  <c:v>5.5999999999999999E-5</c:v>
                </c:pt>
                <c:pt idx="9">
                  <c:v>1.1E-4</c:v>
                </c:pt>
                <c:pt idx="10">
                  <c:v>2.5000000000000001E-4</c:v>
                </c:pt>
                <c:pt idx="11">
                  <c:v>6.4999999999999997E-4</c:v>
                </c:pt>
                <c:pt idx="12">
                  <c:v>2.0999999999999999E-3</c:v>
                </c:pt>
                <c:pt idx="13">
                  <c:v>5.0000000000000001E-3</c:v>
                </c:pt>
                <c:pt idx="14">
                  <c:v>1.0500000000000001E-2</c:v>
                </c:pt>
                <c:pt idx="15">
                  <c:v>0.02</c:v>
                </c:pt>
                <c:pt idx="16">
                  <c:v>5.3999999999999999E-2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5.3999999999999999E-2</c:v>
                </c:pt>
              </c:numCache>
            </c:numRef>
          </c:yVal>
        </c:ser>
        <c:ser>
          <c:idx val="1"/>
          <c:order val="1"/>
          <c:tx>
            <c:strRef>
              <c:f>Versuch3_Messung!$C$9</c:f>
              <c:strCache>
                <c:ptCount val="1"/>
                <c:pt idx="0">
                  <c:v>V(Gleichung)</c:v>
                </c:pt>
              </c:strCache>
            </c:strRef>
          </c:tx>
          <c:xVal>
            <c:numRef>
              <c:f>Versuch3_Messung!$C$10:$C$29</c:f>
              <c:numCache>
                <c:formatCode>0.00E+00</c:formatCode>
                <c:ptCount val="20"/>
                <c:pt idx="0">
                  <c:v>0.16338825922534503</c:v>
                </c:pt>
                <c:pt idx="1">
                  <c:v>0.1970842935460283</c:v>
                </c:pt>
                <c:pt idx="2">
                  <c:v>0.23125419189459834</c:v>
                </c:pt>
                <c:pt idx="3">
                  <c:v>0.28585816887295662</c:v>
                </c:pt>
                <c:pt idx="4">
                  <c:v>0.31609164980106985</c:v>
                </c:pt>
                <c:pt idx="5">
                  <c:v>0.35505479157520747</c:v>
                </c:pt>
                <c:pt idx="6">
                  <c:v>0.39173961341612434</c:v>
                </c:pt>
                <c:pt idx="7">
                  <c:v>0.43716292857794786</c:v>
                </c:pt>
                <c:pt idx="8">
                  <c:v>0.47793068281182371</c:v>
                </c:pt>
                <c:pt idx="9">
                  <c:v>0.51176638094300897</c:v>
                </c:pt>
                <c:pt idx="10">
                  <c:v>0.55302440057262714</c:v>
                </c:pt>
                <c:pt idx="11">
                  <c:v>0.60139948544472821</c:v>
                </c:pt>
                <c:pt idx="12">
                  <c:v>0.66221028815698857</c:v>
                </c:pt>
                <c:pt idx="13">
                  <c:v>0.70993526185658362</c:v>
                </c:pt>
                <c:pt idx="14">
                  <c:v>0.75528210835020759</c:v>
                </c:pt>
                <c:pt idx="15">
                  <c:v>0.80174995021259288</c:v>
                </c:pt>
                <c:pt idx="16">
                  <c:v>0.9024125326297745</c:v>
                </c:pt>
                <c:pt idx="17">
                  <c:v>0.9024125326297745</c:v>
                </c:pt>
                <c:pt idx="18">
                  <c:v>0.9024125326297745</c:v>
                </c:pt>
                <c:pt idx="19">
                  <c:v>0.9024125326297745</c:v>
                </c:pt>
              </c:numCache>
            </c:numRef>
          </c:xVal>
          <c:yVal>
            <c:numRef>
              <c:f>Versuch3_Messung!$D$10:$D$29</c:f>
              <c:numCache>
                <c:formatCode>0.00E+00</c:formatCode>
                <c:ptCount val="20"/>
                <c:pt idx="0">
                  <c:v>9.9999999999999995E-8</c:v>
                </c:pt>
                <c:pt idx="1">
                  <c:v>1.9999999999999999E-7</c:v>
                </c:pt>
                <c:pt idx="2">
                  <c:v>3.9999999999999998E-7</c:v>
                </c:pt>
                <c:pt idx="3">
                  <c:v>1.1999999999999999E-6</c:v>
                </c:pt>
                <c:pt idx="4">
                  <c:v>2.2000000000000001E-6</c:v>
                </c:pt>
                <c:pt idx="5">
                  <c:v>4.7999999999999998E-6</c:v>
                </c:pt>
                <c:pt idx="6">
                  <c:v>1.0000000000000001E-5</c:v>
                </c:pt>
                <c:pt idx="7">
                  <c:v>2.48E-5</c:v>
                </c:pt>
                <c:pt idx="8">
                  <c:v>5.5999999999999999E-5</c:v>
                </c:pt>
                <c:pt idx="9">
                  <c:v>1.1E-4</c:v>
                </c:pt>
                <c:pt idx="10">
                  <c:v>2.5000000000000001E-4</c:v>
                </c:pt>
                <c:pt idx="11">
                  <c:v>6.4999999999999997E-4</c:v>
                </c:pt>
                <c:pt idx="12">
                  <c:v>2.0999999999999999E-3</c:v>
                </c:pt>
                <c:pt idx="13">
                  <c:v>5.0000000000000001E-3</c:v>
                </c:pt>
                <c:pt idx="14">
                  <c:v>1.0500000000000001E-2</c:v>
                </c:pt>
                <c:pt idx="15">
                  <c:v>0.02</c:v>
                </c:pt>
                <c:pt idx="16">
                  <c:v>5.3999999999999999E-2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5.3999999999999999E-2</c:v>
                </c:pt>
              </c:numCache>
            </c:numRef>
          </c:yVal>
        </c:ser>
        <c:axId val="62472192"/>
        <c:axId val="62474112"/>
      </c:scatterChart>
      <c:valAx>
        <c:axId val="62472192"/>
        <c:scaling>
          <c:orientation val="minMax"/>
          <c:max val="1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Spannung [V]</a:t>
                </a:r>
              </a:p>
            </c:rich>
          </c:tx>
          <c:layout/>
        </c:title>
        <c:numFmt formatCode="General" sourceLinked="1"/>
        <c:tickLblPos val="nextTo"/>
        <c:crossAx val="62474112"/>
        <c:crossesAt val="1.0000000000000014E-12"/>
        <c:crossBetween val="midCat"/>
        <c:majorUnit val="0.2"/>
      </c:valAx>
      <c:valAx>
        <c:axId val="62474112"/>
        <c:scaling>
          <c:logBase val="10"/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Strom log [A]</a:t>
                </a:r>
              </a:p>
            </c:rich>
          </c:tx>
          <c:layout/>
        </c:title>
        <c:numFmt formatCode="0.E+00" sourceLinked="0"/>
        <c:tickLblPos val="nextTo"/>
        <c:crossAx val="62472192"/>
        <c:crossesAt val="-7"/>
        <c:crossBetween val="midCat"/>
      </c:valAx>
    </c:plotArea>
    <c:legend>
      <c:legendPos val="l"/>
      <c:layout>
        <c:manualLayout>
          <c:xMode val="edge"/>
          <c:yMode val="edge"/>
          <c:x val="0.26041666666666863"/>
          <c:y val="0.11424266848533712"/>
          <c:w val="0.27484388670166232"/>
          <c:h val="0.16181577973894187"/>
        </c:manualLayout>
      </c:layout>
      <c:overlay val="1"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0</xdr:row>
      <xdr:rowOff>95250</xdr:rowOff>
    </xdr:from>
    <xdr:to>
      <xdr:col>9</xdr:col>
      <xdr:colOff>752475</xdr:colOff>
      <xdr:row>12</xdr:row>
      <xdr:rowOff>171450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13</xdr:row>
      <xdr:rowOff>133350</xdr:rowOff>
    </xdr:from>
    <xdr:to>
      <xdr:col>10</xdr:col>
      <xdr:colOff>0</xdr:colOff>
      <xdr:row>25</xdr:row>
      <xdr:rowOff>76200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1</xdr:row>
      <xdr:rowOff>76200</xdr:rowOff>
    </xdr:from>
    <xdr:to>
      <xdr:col>10</xdr:col>
      <xdr:colOff>28575</xdr:colOff>
      <xdr:row>13</xdr:row>
      <xdr:rowOff>152400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657225</xdr:colOff>
      <xdr:row>14</xdr:row>
      <xdr:rowOff>76200</xdr:rowOff>
    </xdr:from>
    <xdr:to>
      <xdr:col>9</xdr:col>
      <xdr:colOff>504825</xdr:colOff>
      <xdr:row>26</xdr:row>
      <xdr:rowOff>19050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8"/>
  <sheetViews>
    <sheetView tabSelected="1" workbookViewId="0">
      <selection activeCell="A24" sqref="A24:K27"/>
    </sheetView>
  </sheetViews>
  <sheetFormatPr baseColWidth="10" defaultRowHeight="15"/>
  <cols>
    <col min="3" max="3" width="17" bestFit="1" customWidth="1"/>
  </cols>
  <sheetData>
    <row r="1" spans="1:18">
      <c r="A1" s="7" t="s">
        <v>7</v>
      </c>
      <c r="B1" s="7" t="s">
        <v>8</v>
      </c>
      <c r="C1" s="7" t="s">
        <v>1</v>
      </c>
      <c r="D1" s="7" t="s">
        <v>22</v>
      </c>
      <c r="E1" s="7" t="s">
        <v>9</v>
      </c>
      <c r="O1" t="s">
        <v>18</v>
      </c>
    </row>
    <row r="2" spans="1:18">
      <c r="A2" t="s">
        <v>13</v>
      </c>
      <c r="B2" s="1">
        <v>3.9600000000000004E-9</v>
      </c>
      <c r="C2" s="2" t="s">
        <v>4</v>
      </c>
      <c r="D2" s="2">
        <f>B2*(1+E2)</f>
        <v>3.9996000000000001E-9</v>
      </c>
      <c r="E2">
        <v>0.01</v>
      </c>
      <c r="G2" s="1"/>
      <c r="N2" t="s">
        <v>13</v>
      </c>
      <c r="O2" s="1">
        <v>2.0000000000000001E-9</v>
      </c>
    </row>
    <row r="3" spans="1:18">
      <c r="A3" t="s">
        <v>5</v>
      </c>
      <c r="B3">
        <v>2</v>
      </c>
      <c r="C3" s="4" t="s">
        <v>14</v>
      </c>
      <c r="D3" s="4">
        <f>B3*(1+E2)</f>
        <v>2.02</v>
      </c>
      <c r="E3" s="1"/>
      <c r="G3" s="1"/>
      <c r="N3" t="s">
        <v>5</v>
      </c>
      <c r="O3">
        <v>2</v>
      </c>
    </row>
    <row r="4" spans="1:18">
      <c r="A4" t="s">
        <v>6</v>
      </c>
      <c r="B4">
        <v>1.5</v>
      </c>
      <c r="C4" s="2" t="s">
        <v>10</v>
      </c>
      <c r="D4" s="2"/>
      <c r="E4" s="1"/>
      <c r="N4" t="s">
        <v>6</v>
      </c>
      <c r="O4">
        <v>1.5</v>
      </c>
    </row>
    <row r="5" spans="1:18" ht="18">
      <c r="A5" t="s">
        <v>15</v>
      </c>
      <c r="B5">
        <v>2.5000000000000001E-2</v>
      </c>
      <c r="C5" s="2" t="s">
        <v>3</v>
      </c>
      <c r="D5" s="2"/>
      <c r="E5" s="1"/>
    </row>
    <row r="6" spans="1:18">
      <c r="A6" t="s">
        <v>2</v>
      </c>
      <c r="B6" s="11">
        <f>SUM(E10:E26)</f>
        <v>4.5121347616107242E-3</v>
      </c>
      <c r="C6" s="2" t="s">
        <v>23</v>
      </c>
      <c r="D6" s="10">
        <f>SUM(G10:G26)</f>
        <v>4.6397080659837777E-3</v>
      </c>
      <c r="G6" s="1"/>
    </row>
    <row r="7" spans="1:18">
      <c r="B7" s="1">
        <v>2.5269600000000001E-9</v>
      </c>
      <c r="C7" s="2" t="s">
        <v>24</v>
      </c>
      <c r="D7" s="10">
        <f>SUM(I10:I26)</f>
        <v>6.15237117822933E-3</v>
      </c>
      <c r="F7" s="1"/>
    </row>
    <row r="8" spans="1:18">
      <c r="B8" s="1"/>
      <c r="C8" s="2" t="s">
        <v>25</v>
      </c>
      <c r="D8" s="10">
        <f>SUM(K10:K26)</f>
        <v>5.8530101094720465E-3</v>
      </c>
      <c r="F8" s="1"/>
    </row>
    <row r="9" spans="1:18">
      <c r="A9" s="8" t="s">
        <v>0</v>
      </c>
      <c r="B9" s="8" t="s">
        <v>16</v>
      </c>
      <c r="C9" s="8" t="s">
        <v>17</v>
      </c>
      <c r="D9" s="8" t="s">
        <v>16</v>
      </c>
      <c r="E9" s="8" t="s">
        <v>11</v>
      </c>
      <c r="F9" s="8" t="s">
        <v>19</v>
      </c>
      <c r="G9" s="8" t="s">
        <v>12</v>
      </c>
      <c r="H9" s="8" t="s">
        <v>20</v>
      </c>
      <c r="I9" s="8" t="s">
        <v>12</v>
      </c>
      <c r="J9" s="8" t="s">
        <v>21</v>
      </c>
      <c r="K9" s="8" t="s">
        <v>12</v>
      </c>
    </row>
    <row r="10" spans="1:18">
      <c r="A10" s="3">
        <v>0.16</v>
      </c>
      <c r="B10" s="6">
        <v>9.9999999999999995E-8</v>
      </c>
      <c r="C10" s="1">
        <f t="shared" ref="C10:C26" si="0">IF(A10&lt;0,$B10*$B$4+LN(-B10/$B$2+1)*$B$3*$B$5,$B10*$B$4+LN(B10/$B$2+1)*$B$3*$B$5)</f>
        <v>0.16338825922534503</v>
      </c>
      <c r="D10" s="1">
        <f t="shared" ref="D10:D26" si="1">B10</f>
        <v>9.9999999999999995E-8</v>
      </c>
      <c r="E10" s="1">
        <f t="shared" ref="E10:E26" si="2">(C10-A10)*(C10-A10)/C10/C10</f>
        <v>4.3004268771701029E-4</v>
      </c>
      <c r="F10" s="1">
        <f t="shared" ref="F10:F26" si="3">$B10*$B$4+LN(B10/$D$2+1)*$B$3*$B$5</f>
        <v>0.16290978484302865</v>
      </c>
      <c r="G10" s="1">
        <f t="shared" ref="G10:G26" si="4">(F10-A10)*(F10-A10)/F10/F10</f>
        <v>3.1902698124833327E-4</v>
      </c>
      <c r="H10" s="1">
        <f t="shared" ref="H10:H26" si="5">$B10*$B$4+LN(B10/$B$2+1)*$D$3*$B$5</f>
        <v>0.16502214031759846</v>
      </c>
      <c r="I10" s="1">
        <f t="shared" ref="I10:I26" si="6">(H10-A10)*(H10-A10)/H10/H10</f>
        <v>9.2617542683815998E-4</v>
      </c>
      <c r="J10" s="1">
        <f t="shared" ref="J10:J26" si="7">$B10*$B$4+LN(B10/$D$2+1)*$D$3*$B$5</f>
        <v>0.16453888119145893</v>
      </c>
      <c r="K10" s="1">
        <f t="shared" ref="K10:K26" si="8">(J10-A10)*(J10-A10)/J10/J10</f>
        <v>7.6095775963321217E-4</v>
      </c>
      <c r="O10" s="1"/>
      <c r="P10" s="1"/>
      <c r="Q10" s="1"/>
      <c r="R10" s="1"/>
    </row>
    <row r="11" spans="1:18">
      <c r="A11" s="3">
        <v>0.2</v>
      </c>
      <c r="B11" s="6">
        <v>1.9999999999999999E-7</v>
      </c>
      <c r="C11" s="1">
        <f t="shared" si="0"/>
        <v>0.1970842935460283</v>
      </c>
      <c r="D11" s="1">
        <f t="shared" si="1"/>
        <v>1.9999999999999999E-7</v>
      </c>
      <c r="E11" s="1">
        <f t="shared" si="2"/>
        <v>2.1886865366022181E-4</v>
      </c>
      <c r="F11" s="1">
        <f t="shared" si="3"/>
        <v>0.19659648384692116</v>
      </c>
      <c r="G11" s="1">
        <f t="shared" si="4"/>
        <v>2.9971200561667791E-4</v>
      </c>
      <c r="H11" s="1">
        <f t="shared" si="5"/>
        <v>0.19905513348148857</v>
      </c>
      <c r="I11" s="1">
        <f t="shared" si="6"/>
        <v>2.2531710137825129E-5</v>
      </c>
      <c r="J11" s="1">
        <f t="shared" si="7"/>
        <v>0.19856244568539039</v>
      </c>
      <c r="K11" s="1">
        <f t="shared" si="8"/>
        <v>5.2414844075157998E-5</v>
      </c>
      <c r="O11" s="1"/>
      <c r="P11" s="1"/>
      <c r="Q11" s="1"/>
      <c r="R11" s="1"/>
    </row>
    <row r="12" spans="1:18">
      <c r="A12" s="3">
        <v>0.24</v>
      </c>
      <c r="B12" s="6">
        <v>3.9999999999999998E-7</v>
      </c>
      <c r="C12" s="1">
        <f t="shared" si="0"/>
        <v>0.23125419189459834</v>
      </c>
      <c r="D12" s="1">
        <f t="shared" si="1"/>
        <v>3.9999999999999998E-7</v>
      </c>
      <c r="E12" s="1">
        <f t="shared" si="2"/>
        <v>1.4302786652904958E-3</v>
      </c>
      <c r="F12" s="1">
        <f t="shared" si="3"/>
        <v>0.23076157658710464</v>
      </c>
      <c r="G12" s="1">
        <f t="shared" si="4"/>
        <v>1.6027608693026908E-3</v>
      </c>
      <c r="H12" s="1">
        <f t="shared" si="5"/>
        <v>0.23356672781354432</v>
      </c>
      <c r="I12" s="1">
        <f t="shared" si="6"/>
        <v>7.5865076470967442E-4</v>
      </c>
      <c r="J12" s="1">
        <f t="shared" si="7"/>
        <v>0.23306918635297569</v>
      </c>
      <c r="K12" s="1">
        <f t="shared" si="8"/>
        <v>8.8429816465202167E-4</v>
      </c>
      <c r="O12" s="1"/>
      <c r="P12" s="1"/>
      <c r="Q12" s="1"/>
      <c r="R12" s="1"/>
    </row>
    <row r="13" spans="1:18">
      <c r="A13" s="3">
        <v>0.28000000000000003</v>
      </c>
      <c r="B13" s="6">
        <v>1.1999999999999999E-6</v>
      </c>
      <c r="C13" s="1">
        <f t="shared" si="0"/>
        <v>0.28585816887295662</v>
      </c>
      <c r="D13" s="1">
        <f t="shared" si="1"/>
        <v>1.1999999999999999E-6</v>
      </c>
      <c r="E13" s="1">
        <f t="shared" si="2"/>
        <v>4.1997414920780902E-4</v>
      </c>
      <c r="F13" s="1">
        <f t="shared" si="3"/>
        <v>0.28536229687616199</v>
      </c>
      <c r="G13" s="1">
        <f t="shared" si="4"/>
        <v>3.5310878694270949E-4</v>
      </c>
      <c r="H13" s="1">
        <f t="shared" si="5"/>
        <v>0.28871673256168617</v>
      </c>
      <c r="I13" s="1">
        <f t="shared" si="6"/>
        <v>9.115144020034996E-4</v>
      </c>
      <c r="J13" s="1">
        <f t="shared" si="7"/>
        <v>0.28821590184492363</v>
      </c>
      <c r="K13" s="1">
        <f t="shared" si="8"/>
        <v>8.1259586302200211E-4</v>
      </c>
      <c r="O13" s="1"/>
      <c r="P13" s="1"/>
      <c r="Q13" s="1"/>
      <c r="R13" s="1"/>
    </row>
    <row r="14" spans="1:18">
      <c r="A14" s="3">
        <v>0.32</v>
      </c>
      <c r="B14" s="6">
        <v>2.2000000000000001E-6</v>
      </c>
      <c r="C14" s="1">
        <f t="shared" si="0"/>
        <v>0.31609164980106985</v>
      </c>
      <c r="D14" s="1">
        <f t="shared" si="1"/>
        <v>2.2000000000000001E-6</v>
      </c>
      <c r="E14" s="1">
        <f t="shared" si="2"/>
        <v>1.5288359804569975E-4</v>
      </c>
      <c r="F14" s="1">
        <f t="shared" si="3"/>
        <v>0.31559503163325142</v>
      </c>
      <c r="G14" s="1">
        <f t="shared" si="4"/>
        <v>1.9481629191610576E-4</v>
      </c>
      <c r="H14" s="1">
        <f t="shared" si="5"/>
        <v>0.3192525332990806</v>
      </c>
      <c r="I14" s="1">
        <f t="shared" si="6"/>
        <v>5.4816966128994486E-6</v>
      </c>
      <c r="J14" s="1">
        <f t="shared" si="7"/>
        <v>0.31875094894958395</v>
      </c>
      <c r="K14" s="1">
        <f t="shared" si="8"/>
        <v>1.5355268156233981E-5</v>
      </c>
      <c r="O14" s="1"/>
      <c r="P14" s="1"/>
      <c r="Q14" s="1"/>
      <c r="R14" s="1"/>
    </row>
    <row r="15" spans="1:18">
      <c r="A15" s="3">
        <v>0.36</v>
      </c>
      <c r="B15" s="6">
        <v>4.7999999999999998E-6</v>
      </c>
      <c r="C15" s="1">
        <f t="shared" si="0"/>
        <v>0.35505479157520747</v>
      </c>
      <c r="D15" s="1">
        <f t="shared" si="1"/>
        <v>4.7999999999999998E-6</v>
      </c>
      <c r="E15" s="1">
        <f t="shared" si="2"/>
        <v>1.9398959885194214E-4</v>
      </c>
      <c r="F15" s="1">
        <f t="shared" si="3"/>
        <v>0.35455768719081832</v>
      </c>
      <c r="G15" s="1">
        <f t="shared" si="4"/>
        <v>2.3560971224499002E-4</v>
      </c>
      <c r="H15" s="1">
        <f t="shared" si="5"/>
        <v>0.35860526749095956</v>
      </c>
      <c r="I15" s="1">
        <f t="shared" si="6"/>
        <v>1.5126850627080848E-5</v>
      </c>
      <c r="J15" s="1">
        <f t="shared" si="7"/>
        <v>0.35810319206272651</v>
      </c>
      <c r="K15" s="1">
        <f t="shared" si="8"/>
        <v>2.8056295825845191E-5</v>
      </c>
      <c r="O15" s="1"/>
      <c r="P15" s="1"/>
      <c r="Q15" s="1"/>
      <c r="R15" s="1"/>
    </row>
    <row r="16" spans="1:18">
      <c r="A16" s="3">
        <v>0.4</v>
      </c>
      <c r="B16" s="6">
        <v>1.0000000000000001E-5</v>
      </c>
      <c r="C16" s="1">
        <f t="shared" si="0"/>
        <v>0.39173961341612434</v>
      </c>
      <c r="D16" s="1">
        <f t="shared" si="1"/>
        <v>1.0000000000000001E-5</v>
      </c>
      <c r="E16" s="1">
        <f t="shared" si="2"/>
        <v>4.4463716921425595E-4</v>
      </c>
      <c r="F16" s="1">
        <f t="shared" si="3"/>
        <v>0.3912422947946973</v>
      </c>
      <c r="G16" s="1">
        <f t="shared" si="4"/>
        <v>5.0105921003506149E-4</v>
      </c>
      <c r="H16" s="1">
        <f t="shared" si="5"/>
        <v>0.39565685955028562</v>
      </c>
      <c r="I16" s="1">
        <f t="shared" si="6"/>
        <v>1.2049536699721088E-4</v>
      </c>
      <c r="J16" s="1">
        <f t="shared" si="7"/>
        <v>0.39515456774264424</v>
      </c>
      <c r="K16" s="1">
        <f t="shared" si="8"/>
        <v>1.5035955767215715E-4</v>
      </c>
      <c r="O16" s="1"/>
      <c r="P16" s="1"/>
      <c r="Q16" s="1"/>
      <c r="R16" s="1"/>
    </row>
    <row r="17" spans="1:18">
      <c r="A17" s="3">
        <v>0.44</v>
      </c>
      <c r="B17" s="6">
        <v>2.48E-5</v>
      </c>
      <c r="C17" s="1">
        <f t="shared" si="0"/>
        <v>0.43716292857794786</v>
      </c>
      <c r="D17" s="1">
        <f t="shared" si="1"/>
        <v>2.48E-5</v>
      </c>
      <c r="E17" s="1">
        <f t="shared" si="2"/>
        <v>4.2116656325148263E-5</v>
      </c>
      <c r="F17" s="1">
        <f t="shared" si="3"/>
        <v>0.43666549186118903</v>
      </c>
      <c r="G17" s="1">
        <f t="shared" si="4"/>
        <v>5.8313058219530992E-5</v>
      </c>
      <c r="H17" s="1">
        <f t="shared" si="5"/>
        <v>0.44153418586372739</v>
      </c>
      <c r="I17" s="1">
        <f t="shared" si="6"/>
        <v>1.2073335923488966E-5</v>
      </c>
      <c r="J17" s="1">
        <f t="shared" si="7"/>
        <v>0.44103177477980093</v>
      </c>
      <c r="K17" s="1">
        <f t="shared" si="8"/>
        <v>5.4730580689519753E-6</v>
      </c>
      <c r="O17" s="1"/>
      <c r="P17" s="1"/>
      <c r="Q17" s="1"/>
      <c r="R17" s="1"/>
    </row>
    <row r="18" spans="1:18">
      <c r="A18" s="3">
        <v>0.48</v>
      </c>
      <c r="B18" s="6">
        <v>5.5999999999999999E-5</v>
      </c>
      <c r="C18" s="1">
        <f t="shared" si="0"/>
        <v>0.47793068281182371</v>
      </c>
      <c r="D18" s="1">
        <f t="shared" si="1"/>
        <v>5.5999999999999999E-5</v>
      </c>
      <c r="E18" s="1">
        <f t="shared" si="2"/>
        <v>1.8746677341174847E-5</v>
      </c>
      <c r="F18" s="1">
        <f t="shared" si="3"/>
        <v>0.4774332016237956</v>
      </c>
      <c r="G18" s="1">
        <f t="shared" si="4"/>
        <v>2.8904021856695524E-5</v>
      </c>
      <c r="H18" s="1">
        <f t="shared" si="5"/>
        <v>0.48270914963994194</v>
      </c>
      <c r="I18" s="1">
        <f t="shared" si="6"/>
        <v>3.1498866530911189E-5</v>
      </c>
      <c r="J18" s="1">
        <f t="shared" si="7"/>
        <v>0.48220669364003355</v>
      </c>
      <c r="K18" s="1">
        <f t="shared" si="8"/>
        <v>2.0941974062301868E-5</v>
      </c>
      <c r="O18" s="1"/>
      <c r="P18" s="1"/>
      <c r="Q18" s="1"/>
      <c r="R18" s="1"/>
    </row>
    <row r="19" spans="1:18">
      <c r="A19" s="3">
        <v>0.5</v>
      </c>
      <c r="B19" s="6">
        <v>1.1E-4</v>
      </c>
      <c r="C19" s="1">
        <f t="shared" si="0"/>
        <v>0.51176638094300897</v>
      </c>
      <c r="D19" s="1">
        <f t="shared" si="1"/>
        <v>1.1E-4</v>
      </c>
      <c r="E19" s="1">
        <f t="shared" si="2"/>
        <v>5.2861843442330008E-4</v>
      </c>
      <c r="F19" s="1">
        <f t="shared" si="3"/>
        <v>0.51126888239969936</v>
      </c>
      <c r="G19" s="1">
        <f t="shared" si="4"/>
        <v>4.8580610889032029E-4</v>
      </c>
      <c r="H19" s="1">
        <f t="shared" si="5"/>
        <v>0.51688239475243902</v>
      </c>
      <c r="I19" s="1">
        <f t="shared" si="6"/>
        <v>1.0668039659920696E-3</v>
      </c>
      <c r="J19" s="1">
        <f t="shared" si="7"/>
        <v>0.51637992122369647</v>
      </c>
      <c r="K19" s="1">
        <f t="shared" si="8"/>
        <v>1.0062014148552736E-3</v>
      </c>
      <c r="O19" s="1"/>
      <c r="P19" s="1"/>
      <c r="Q19" s="1"/>
      <c r="R19" s="1"/>
    </row>
    <row r="20" spans="1:18">
      <c r="A20" s="3">
        <v>0.55000000000000004</v>
      </c>
      <c r="B20" s="6">
        <v>2.5000000000000001E-4</v>
      </c>
      <c r="C20" s="1">
        <f t="shared" si="0"/>
        <v>0.55302440057262714</v>
      </c>
      <c r="D20" s="1">
        <f t="shared" si="1"/>
        <v>2.5000000000000001E-4</v>
      </c>
      <c r="E20" s="1">
        <f t="shared" si="2"/>
        <v>2.9908183450312601E-5</v>
      </c>
      <c r="F20" s="1">
        <f t="shared" si="3"/>
        <v>0.55252689194984261</v>
      </c>
      <c r="G20" s="1">
        <f t="shared" si="4"/>
        <v>2.0915415808285429E-5</v>
      </c>
      <c r="H20" s="1">
        <f t="shared" si="5"/>
        <v>0.55855089457835339</v>
      </c>
      <c r="I20" s="1">
        <f t="shared" si="6"/>
        <v>2.3436761520312423E-4</v>
      </c>
      <c r="J20" s="1">
        <f t="shared" si="7"/>
        <v>0.55804841086934109</v>
      </c>
      <c r="K20" s="1">
        <f t="shared" si="8"/>
        <v>2.0800631792572993E-4</v>
      </c>
      <c r="O20" s="1"/>
      <c r="P20" s="1"/>
      <c r="Q20" s="1"/>
      <c r="R20" s="1"/>
    </row>
    <row r="21" spans="1:18">
      <c r="A21" s="3">
        <v>0.6</v>
      </c>
      <c r="B21" s="6">
        <v>6.4999999999999997E-4</v>
      </c>
      <c r="C21" s="1">
        <f t="shared" si="0"/>
        <v>0.60139948544472821</v>
      </c>
      <c r="D21" s="1">
        <f t="shared" si="1"/>
        <v>6.4999999999999997E-4</v>
      </c>
      <c r="E21" s="1">
        <f t="shared" si="2"/>
        <v>5.4151522002390866E-6</v>
      </c>
      <c r="F21" s="1">
        <f t="shared" si="3"/>
        <v>0.60090197194820494</v>
      </c>
      <c r="G21" s="1">
        <f t="shared" si="4"/>
        <v>2.2530913669080213E-6</v>
      </c>
      <c r="H21" s="1">
        <f t="shared" si="5"/>
        <v>0.60740373029917549</v>
      </c>
      <c r="I21" s="1">
        <f t="shared" si="6"/>
        <v>1.4857518186252181E-4</v>
      </c>
      <c r="J21" s="1">
        <f t="shared" si="7"/>
        <v>0.606901241667687</v>
      </c>
      <c r="K21" s="1">
        <f t="shared" si="8"/>
        <v>1.2930592326211265E-4</v>
      </c>
      <c r="O21" s="1"/>
      <c r="P21" s="1"/>
      <c r="Q21" s="1"/>
      <c r="R21" s="1"/>
    </row>
    <row r="22" spans="1:18">
      <c r="A22" s="3">
        <v>0.65</v>
      </c>
      <c r="B22" s="6">
        <v>2.0999999999999999E-3</v>
      </c>
      <c r="C22" s="1">
        <f t="shared" si="0"/>
        <v>0.66221028815698857</v>
      </c>
      <c r="D22" s="1">
        <f t="shared" si="1"/>
        <v>2.0999999999999999E-3</v>
      </c>
      <c r="E22" s="1">
        <f t="shared" si="2"/>
        <v>3.3998517413418879E-4</v>
      </c>
      <c r="F22" s="1">
        <f t="shared" si="3"/>
        <v>0.66171277255718552</v>
      </c>
      <c r="G22" s="1">
        <f t="shared" si="4"/>
        <v>3.1331442118553651E-4</v>
      </c>
      <c r="H22" s="1">
        <f t="shared" si="5"/>
        <v>0.66880089103855844</v>
      </c>
      <c r="I22" s="1">
        <f t="shared" si="6"/>
        <v>7.902475877670412E-4</v>
      </c>
      <c r="J22" s="1">
        <f t="shared" si="7"/>
        <v>0.66829840028275744</v>
      </c>
      <c r="K22" s="1">
        <f t="shared" si="8"/>
        <v>7.4969636352648886E-4</v>
      </c>
      <c r="O22" s="1"/>
      <c r="P22" s="1"/>
      <c r="Q22" s="1"/>
      <c r="R22" s="1"/>
    </row>
    <row r="23" spans="1:18">
      <c r="A23" s="3">
        <v>0.7</v>
      </c>
      <c r="B23" s="6">
        <v>5.0000000000000001E-3</v>
      </c>
      <c r="C23" s="1">
        <f t="shared" si="0"/>
        <v>0.70993526185658362</v>
      </c>
      <c r="D23" s="1">
        <f t="shared" si="1"/>
        <v>5.0000000000000001E-3</v>
      </c>
      <c r="E23" s="1">
        <f t="shared" si="2"/>
        <v>1.9584890174165532E-4</v>
      </c>
      <c r="F23" s="1">
        <f t="shared" si="3"/>
        <v>0.70943774570992491</v>
      </c>
      <c r="G23" s="1">
        <f t="shared" si="4"/>
        <v>1.769733860012937E-4</v>
      </c>
      <c r="H23" s="1">
        <f t="shared" si="5"/>
        <v>0.71695961447514944</v>
      </c>
      <c r="I23" s="1">
        <f t="shared" si="6"/>
        <v>5.5955472231004877E-4</v>
      </c>
      <c r="J23" s="1">
        <f t="shared" si="7"/>
        <v>0.71645712316702415</v>
      </c>
      <c r="K23" s="1">
        <f t="shared" si="8"/>
        <v>5.2762750756124447E-4</v>
      </c>
      <c r="O23" s="1"/>
      <c r="P23" s="1"/>
      <c r="Q23" s="1"/>
      <c r="R23" s="1"/>
    </row>
    <row r="24" spans="1:18">
      <c r="A24" s="3">
        <v>0.75</v>
      </c>
      <c r="B24" s="6">
        <v>1.0500000000000001E-2</v>
      </c>
      <c r="C24" s="1">
        <f t="shared" si="0"/>
        <v>0.75528210835020759</v>
      </c>
      <c r="D24" s="1">
        <f t="shared" si="1"/>
        <v>1.0500000000000001E-2</v>
      </c>
      <c r="E24" s="1">
        <f t="shared" si="2"/>
        <v>4.8909837185889273E-5</v>
      </c>
      <c r="F24" s="1">
        <f t="shared" si="3"/>
        <v>0.75478459199612047</v>
      </c>
      <c r="G24" s="1">
        <f t="shared" si="4"/>
        <v>4.0183130414219942E-5</v>
      </c>
      <c r="H24" s="1">
        <f t="shared" si="5"/>
        <v>0.76267742943370964</v>
      </c>
      <c r="I24" s="1">
        <f t="shared" si="6"/>
        <v>2.7629982851443813E-4</v>
      </c>
      <c r="J24" s="1">
        <f t="shared" si="7"/>
        <v>0.76217493791608171</v>
      </c>
      <c r="K24" s="1">
        <f t="shared" si="8"/>
        <v>2.5516680893352317E-4</v>
      </c>
      <c r="O24" s="1"/>
      <c r="P24" s="1"/>
      <c r="Q24" s="1"/>
      <c r="R24" s="1"/>
    </row>
    <row r="25" spans="1:18">
      <c r="A25" s="3">
        <v>0.8</v>
      </c>
      <c r="B25" s="6">
        <v>0.02</v>
      </c>
      <c r="C25" s="1">
        <f t="shared" si="0"/>
        <v>0.80174995021259288</v>
      </c>
      <c r="D25" s="1">
        <f t="shared" si="1"/>
        <v>0.02</v>
      </c>
      <c r="E25" s="1">
        <f t="shared" si="2"/>
        <v>4.7640191927133311E-6</v>
      </c>
      <c r="F25" s="1">
        <f t="shared" si="3"/>
        <v>0.80125243376893451</v>
      </c>
      <c r="G25" s="1">
        <f t="shared" si="4"/>
        <v>2.4432663534738088E-6</v>
      </c>
      <c r="H25" s="1">
        <f t="shared" si="5"/>
        <v>0.80946744971471885</v>
      </c>
      <c r="I25" s="1">
        <f t="shared" si="6"/>
        <v>1.367940585928618E-4</v>
      </c>
      <c r="J25" s="1">
        <f t="shared" si="7"/>
        <v>0.80896495810662383</v>
      </c>
      <c r="K25" s="1">
        <f t="shared" si="8"/>
        <v>1.2281095526327977E-4</v>
      </c>
      <c r="O25" s="1"/>
      <c r="P25" s="1"/>
      <c r="Q25" s="1"/>
      <c r="R25" s="1"/>
    </row>
    <row r="26" spans="1:18">
      <c r="A26" s="3">
        <v>0.9</v>
      </c>
      <c r="B26" s="6">
        <v>5.3999999999999999E-2</v>
      </c>
      <c r="C26" s="1">
        <f t="shared" si="0"/>
        <v>0.9024125326297745</v>
      </c>
      <c r="D26" s="1">
        <f t="shared" si="1"/>
        <v>5.3999999999999999E-2</v>
      </c>
      <c r="E26" s="1">
        <f t="shared" si="2"/>
        <v>7.1472036286678846E-6</v>
      </c>
      <c r="F26" s="1">
        <f t="shared" si="3"/>
        <v>0.90191501612378278</v>
      </c>
      <c r="G26" s="1">
        <f t="shared" si="4"/>
        <v>4.5083085809447948E-6</v>
      </c>
      <c r="H26" s="1">
        <f t="shared" si="5"/>
        <v>0.91062665795607223</v>
      </c>
      <c r="I26" s="1">
        <f t="shared" si="6"/>
        <v>1.361797976064723E-4</v>
      </c>
      <c r="J26" s="1">
        <f t="shared" si="7"/>
        <v>0.91012416628502057</v>
      </c>
      <c r="K26" s="1">
        <f t="shared" si="8"/>
        <v>1.2374203297651034E-4</v>
      </c>
      <c r="O26" s="1"/>
      <c r="P26" s="1"/>
      <c r="Q26" s="1"/>
      <c r="R26" s="1"/>
    </row>
    <row r="27" spans="1:18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O27" s="1"/>
      <c r="P27" s="1"/>
      <c r="Q27" s="1"/>
      <c r="R27" s="1"/>
    </row>
    <row r="28" spans="1:18">
      <c r="A28" s="13"/>
      <c r="B28" s="14"/>
      <c r="C28" s="14"/>
      <c r="D28" s="14"/>
      <c r="E28" s="14"/>
      <c r="F28" s="14"/>
      <c r="G28" s="14"/>
      <c r="H28" s="14"/>
      <c r="I28" s="1"/>
      <c r="J28" s="1"/>
      <c r="K28" s="1"/>
      <c r="O28" s="1"/>
      <c r="P28" s="1"/>
      <c r="Q28" s="1"/>
      <c r="R28" s="1"/>
    </row>
    <row r="29" spans="1:18">
      <c r="A29" s="13"/>
      <c r="B29" s="15"/>
      <c r="C29" s="15"/>
      <c r="D29" s="12"/>
      <c r="E29" s="15"/>
      <c r="F29" s="14"/>
      <c r="G29" s="14"/>
      <c r="H29" s="14"/>
      <c r="I29" s="1"/>
      <c r="J29" s="1"/>
      <c r="K29" s="1"/>
      <c r="O29" s="1"/>
      <c r="P29" s="1"/>
      <c r="Q29" s="1"/>
      <c r="R29" s="1"/>
    </row>
    <row r="30" spans="1:18">
      <c r="A30" s="13"/>
      <c r="B30" s="15"/>
      <c r="C30" s="15"/>
      <c r="D30" s="12"/>
      <c r="E30" s="12"/>
      <c r="F30" s="14"/>
      <c r="G30" s="14"/>
      <c r="H30" s="14"/>
      <c r="I30" s="1"/>
      <c r="J30" s="1"/>
      <c r="K30" s="1"/>
      <c r="O30" s="1"/>
      <c r="P30" s="1"/>
      <c r="Q30" s="1"/>
      <c r="R30" s="1"/>
    </row>
    <row r="31" spans="1:18">
      <c r="A31" s="13"/>
      <c r="B31" s="15"/>
      <c r="C31" s="15"/>
      <c r="D31" s="12"/>
      <c r="E31" s="12"/>
      <c r="F31" s="14"/>
      <c r="G31" s="14"/>
      <c r="H31" s="14"/>
      <c r="I31" s="1"/>
      <c r="J31" s="1"/>
      <c r="K31" s="1"/>
      <c r="O31" s="1"/>
      <c r="P31" s="1"/>
      <c r="Q31" s="1"/>
      <c r="R31" s="1"/>
    </row>
    <row r="32" spans="1:18">
      <c r="A32" s="13"/>
      <c r="B32" s="15"/>
      <c r="C32" s="15"/>
      <c r="D32" s="15"/>
      <c r="E32" s="15"/>
      <c r="F32" s="14"/>
      <c r="G32" s="14"/>
      <c r="H32" s="14"/>
      <c r="I32" s="1"/>
      <c r="J32" s="1"/>
      <c r="K32" s="1"/>
      <c r="O32" s="1"/>
      <c r="P32" s="1"/>
      <c r="Q32" s="1"/>
      <c r="R32" s="1"/>
    </row>
    <row r="33" spans="1:18">
      <c r="A33" s="13"/>
      <c r="B33" s="15"/>
      <c r="C33" s="15"/>
      <c r="D33" s="15"/>
      <c r="E33" s="15"/>
      <c r="F33" s="14"/>
      <c r="G33" s="14"/>
      <c r="H33" s="14"/>
      <c r="I33" s="1"/>
      <c r="J33" s="1"/>
      <c r="K33" s="1"/>
      <c r="O33" s="1"/>
      <c r="P33" s="1"/>
      <c r="Q33" s="1"/>
      <c r="R33" s="1"/>
    </row>
    <row r="34" spans="1:18">
      <c r="A34" s="13"/>
      <c r="B34" s="16"/>
      <c r="C34" s="16"/>
      <c r="D34" s="16"/>
      <c r="E34" s="16"/>
      <c r="F34" s="14"/>
      <c r="G34" s="14"/>
      <c r="H34" s="14"/>
      <c r="I34" s="1"/>
      <c r="J34" s="1"/>
      <c r="K34" s="1"/>
      <c r="O34" s="1"/>
      <c r="P34" s="1"/>
      <c r="Q34" s="1"/>
      <c r="R34" s="1"/>
    </row>
    <row r="35" spans="1:18">
      <c r="A35" s="13"/>
      <c r="B35" s="16"/>
      <c r="C35" s="16"/>
      <c r="D35" s="16"/>
      <c r="E35" s="16"/>
      <c r="F35" s="14"/>
      <c r="G35" s="14"/>
      <c r="H35" s="14"/>
      <c r="I35" s="1"/>
      <c r="J35" s="1"/>
      <c r="K35" s="1"/>
      <c r="O35" s="1"/>
      <c r="P35" s="1"/>
      <c r="Q35" s="1"/>
      <c r="R35" s="1"/>
    </row>
    <row r="36" spans="1:18">
      <c r="A36" s="13"/>
      <c r="B36" s="16"/>
      <c r="C36" s="16"/>
      <c r="D36" s="16"/>
      <c r="E36" s="16"/>
      <c r="F36" s="14"/>
      <c r="G36" s="14"/>
      <c r="H36" s="14"/>
      <c r="I36" s="1"/>
      <c r="J36" s="1"/>
      <c r="K36" s="1"/>
      <c r="O36" s="1"/>
      <c r="P36" s="1"/>
      <c r="Q36" s="1"/>
      <c r="R36" s="1"/>
    </row>
    <row r="37" spans="1:18">
      <c r="A37" s="13"/>
      <c r="B37" s="16"/>
      <c r="C37" s="16"/>
      <c r="D37" s="16"/>
      <c r="E37" s="16"/>
      <c r="F37" s="14"/>
      <c r="G37" s="14"/>
      <c r="H37" s="14"/>
      <c r="I37" s="1"/>
      <c r="J37" s="1"/>
      <c r="K37" s="1"/>
      <c r="O37" s="1"/>
      <c r="P37" s="1"/>
      <c r="Q37" s="1"/>
      <c r="R37" s="1"/>
    </row>
    <row r="38" spans="1:18">
      <c r="A38" s="13"/>
      <c r="B38" s="16"/>
      <c r="C38" s="16"/>
      <c r="D38" s="16"/>
      <c r="E38" s="15"/>
      <c r="F38" s="14"/>
      <c r="G38" s="14"/>
      <c r="H38" s="14"/>
      <c r="I38" s="1"/>
      <c r="J38" s="1"/>
      <c r="K38" s="1"/>
      <c r="O38" s="1"/>
      <c r="P38" s="1"/>
      <c r="Q38" s="1"/>
      <c r="R38" s="1"/>
    </row>
    <row r="39" spans="1:18">
      <c r="A39" s="13"/>
      <c r="B39" s="16"/>
      <c r="C39" s="16"/>
      <c r="D39" s="16"/>
      <c r="E39" s="15"/>
      <c r="F39" s="14"/>
      <c r="G39" s="14"/>
      <c r="H39" s="14"/>
      <c r="I39" s="1"/>
      <c r="J39" s="1"/>
      <c r="K39" s="1"/>
      <c r="O39" s="1"/>
      <c r="P39" s="1"/>
      <c r="Q39" s="1"/>
      <c r="R39" s="1"/>
    </row>
    <row r="40" spans="1:18">
      <c r="A40" s="13"/>
      <c r="B40" s="16"/>
      <c r="C40" s="16"/>
      <c r="D40" s="16"/>
      <c r="E40" s="16"/>
      <c r="F40" s="14"/>
      <c r="G40" s="14"/>
      <c r="H40" s="14"/>
      <c r="I40" s="1"/>
      <c r="J40" s="1"/>
      <c r="K40" s="1"/>
      <c r="O40" s="1"/>
      <c r="P40" s="1"/>
      <c r="Q40" s="1"/>
      <c r="R40" s="1"/>
    </row>
    <row r="41" spans="1:18">
      <c r="A41" s="13"/>
      <c r="B41" s="14"/>
      <c r="C41" s="14"/>
      <c r="D41" s="14"/>
      <c r="E41" s="14"/>
      <c r="F41" s="14"/>
      <c r="G41" s="14"/>
      <c r="H41" s="14"/>
      <c r="I41" s="1"/>
      <c r="J41" s="1"/>
      <c r="K41" s="1"/>
      <c r="O41" s="1"/>
      <c r="P41" s="1"/>
      <c r="Q41" s="1"/>
      <c r="R41" s="1"/>
    </row>
    <row r="42" spans="1:18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O42" s="1"/>
      <c r="P42" s="1"/>
      <c r="Q42" s="1"/>
      <c r="R42" s="1"/>
    </row>
    <row r="43" spans="1:18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O43" s="1"/>
      <c r="P43" s="1"/>
      <c r="Q43" s="1"/>
      <c r="R43" s="1"/>
    </row>
    <row r="44" spans="1:18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O44" s="1"/>
      <c r="P44" s="1"/>
      <c r="Q44" s="1"/>
      <c r="R44" s="1"/>
    </row>
    <row r="45" spans="1:18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O45" s="1"/>
      <c r="P45" s="1"/>
      <c r="Q45" s="1"/>
      <c r="R45" s="1"/>
    </row>
    <row r="46" spans="1:18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O46" s="1"/>
      <c r="P46" s="1"/>
      <c r="Q46" s="1"/>
      <c r="R46" s="1"/>
    </row>
    <row r="47" spans="1:18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O47" s="1"/>
      <c r="P47" s="1"/>
      <c r="Q47" s="1"/>
      <c r="R47" s="1"/>
    </row>
    <row r="48" spans="1:18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O48" s="1"/>
      <c r="P48" s="1"/>
      <c r="Q48" s="1"/>
      <c r="R48" s="1"/>
    </row>
    <row r="49" spans="1:18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O49" s="1"/>
      <c r="P49" s="1"/>
      <c r="Q49" s="1"/>
      <c r="R49" s="1"/>
    </row>
    <row r="50" spans="1:18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O50" s="1"/>
      <c r="P50" s="1"/>
      <c r="Q50" s="1"/>
      <c r="R50" s="1"/>
    </row>
    <row r="51" spans="1:18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O51" s="1"/>
      <c r="P51" s="1"/>
      <c r="Q51" s="1"/>
      <c r="R51" s="1"/>
    </row>
    <row r="52" spans="1:18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O52" s="1"/>
      <c r="P52" s="1"/>
      <c r="Q52" s="1"/>
      <c r="R52" s="1"/>
    </row>
    <row r="53" spans="1:18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O53" s="1"/>
      <c r="P53" s="1"/>
      <c r="Q53" s="1"/>
      <c r="R53" s="1"/>
    </row>
    <row r="54" spans="1:18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O54" s="1"/>
      <c r="P54" s="1"/>
      <c r="Q54" s="1"/>
      <c r="R54" s="1"/>
    </row>
    <row r="55" spans="1:18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O55" s="1"/>
      <c r="P55" s="1"/>
      <c r="Q55" s="1"/>
      <c r="R55" s="1"/>
    </row>
    <row r="56" spans="1:18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O56" s="1"/>
      <c r="P56" s="1"/>
      <c r="Q56" s="1"/>
      <c r="R56" s="1"/>
    </row>
    <row r="57" spans="1:18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O57" s="1"/>
      <c r="P57" s="1"/>
      <c r="Q57" s="1"/>
      <c r="R57" s="1"/>
    </row>
    <row r="58" spans="1:18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O58" s="1"/>
      <c r="P58" s="1"/>
      <c r="Q58" s="1"/>
      <c r="R58" s="1"/>
    </row>
    <row r="59" spans="1:18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O59" s="1"/>
      <c r="P59" s="1"/>
      <c r="Q59" s="1"/>
      <c r="R59" s="1"/>
    </row>
    <row r="60" spans="1:18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O60" s="1"/>
      <c r="P60" s="1"/>
      <c r="Q60" s="1"/>
      <c r="R60" s="1"/>
    </row>
    <row r="61" spans="1:18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O61" s="1"/>
      <c r="P61" s="1"/>
      <c r="Q61" s="1"/>
      <c r="R61" s="1"/>
    </row>
    <row r="62" spans="1:18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O62" s="1"/>
      <c r="P62" s="1"/>
      <c r="Q62" s="1"/>
      <c r="R62" s="1"/>
    </row>
    <row r="63" spans="1:18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O63" s="1"/>
      <c r="P63" s="1"/>
      <c r="Q63" s="1"/>
      <c r="R63" s="1"/>
    </row>
    <row r="64" spans="1:18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O64" s="1"/>
      <c r="P64" s="1"/>
      <c r="Q64" s="1"/>
      <c r="R64" s="1"/>
    </row>
    <row r="65" spans="1:18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O65" s="1"/>
      <c r="P65" s="1"/>
      <c r="Q65" s="1"/>
      <c r="R65" s="1"/>
    </row>
    <row r="66" spans="1:18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O66" s="1"/>
      <c r="P66" s="1"/>
      <c r="Q66" s="1"/>
      <c r="R66" s="1"/>
    </row>
    <row r="67" spans="1:18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O67" s="1"/>
      <c r="P67" s="1"/>
      <c r="Q67" s="1"/>
      <c r="R67" s="1"/>
    </row>
    <row r="68" spans="1:18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O68" s="1"/>
      <c r="P68" s="1"/>
      <c r="Q68" s="1"/>
      <c r="R68" s="1"/>
    </row>
    <row r="69" spans="1:18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O69" s="1"/>
      <c r="P69" s="1"/>
      <c r="Q69" s="1"/>
      <c r="R69" s="1"/>
    </row>
    <row r="70" spans="1:18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O70" s="1"/>
      <c r="P70" s="1"/>
      <c r="Q70" s="1"/>
      <c r="R70" s="1"/>
    </row>
    <row r="71" spans="1:18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O71" s="1"/>
      <c r="P71" s="1"/>
      <c r="Q71" s="1"/>
      <c r="R71" s="1"/>
    </row>
    <row r="72" spans="1:18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O72" s="1"/>
      <c r="P72" s="1"/>
      <c r="Q72" s="1"/>
      <c r="R72" s="1"/>
    </row>
    <row r="73" spans="1:18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O73" s="1"/>
      <c r="P73" s="1"/>
      <c r="Q73" s="1"/>
      <c r="R73" s="1"/>
    </row>
    <row r="74" spans="1:18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O74" s="1"/>
      <c r="P74" s="1"/>
      <c r="Q74" s="1"/>
      <c r="R74" s="1"/>
    </row>
    <row r="75" spans="1:18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O75" s="1"/>
      <c r="P75" s="1"/>
      <c r="Q75" s="1"/>
      <c r="R75" s="1"/>
    </row>
    <row r="76" spans="1:18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O76" s="1"/>
      <c r="P76" s="1"/>
      <c r="Q76" s="1"/>
      <c r="R76" s="1"/>
    </row>
    <row r="77" spans="1:18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O77" s="1"/>
      <c r="P77" s="1"/>
      <c r="Q77" s="1"/>
      <c r="R77" s="1"/>
    </row>
    <row r="78" spans="1:18">
      <c r="A78" s="17"/>
      <c r="B78" s="5"/>
      <c r="C78" s="5"/>
      <c r="D78" s="5"/>
      <c r="E78" s="5"/>
      <c r="F78" s="5"/>
      <c r="G78" s="5"/>
      <c r="H78" s="1"/>
      <c r="I78" s="1"/>
      <c r="J78" s="1"/>
      <c r="K78" s="1"/>
      <c r="O78" s="1"/>
      <c r="P78" s="1"/>
      <c r="Q78" s="1"/>
      <c r="R78" s="1"/>
    </row>
    <row r="79" spans="1:18">
      <c r="A79" s="17"/>
      <c r="B79" s="5"/>
      <c r="C79" s="5"/>
      <c r="D79" s="5"/>
      <c r="E79" s="5"/>
      <c r="F79" s="5"/>
      <c r="G79" s="5"/>
      <c r="H79" s="1"/>
      <c r="I79" s="1"/>
      <c r="J79" s="1"/>
      <c r="K79" s="1"/>
      <c r="O79" s="1"/>
      <c r="P79" s="1"/>
      <c r="Q79" s="1"/>
      <c r="R79" s="1"/>
    </row>
    <row r="80" spans="1:18">
      <c r="A80" s="17"/>
      <c r="B80" s="5"/>
      <c r="C80" s="5"/>
      <c r="D80" s="5"/>
      <c r="E80" s="5"/>
      <c r="F80" s="5"/>
      <c r="G80" s="5"/>
      <c r="H80" s="1"/>
      <c r="I80" s="1"/>
      <c r="J80" s="1"/>
      <c r="K80" s="1"/>
      <c r="O80" s="1"/>
      <c r="P80" s="1"/>
      <c r="Q80" s="1"/>
      <c r="R80" s="1"/>
    </row>
    <row r="81" spans="1:18">
      <c r="A81" s="17"/>
      <c r="B81" s="5"/>
      <c r="C81" s="5"/>
      <c r="D81" s="5"/>
      <c r="E81" s="5"/>
      <c r="F81" s="5"/>
      <c r="G81" s="5"/>
      <c r="H81" s="1"/>
      <c r="I81" s="1"/>
      <c r="J81" s="1"/>
      <c r="K81" s="1"/>
      <c r="O81" s="1"/>
      <c r="P81" s="1"/>
      <c r="Q81" s="1"/>
      <c r="R81" s="1"/>
    </row>
    <row r="82" spans="1:18">
      <c r="A82" s="17"/>
      <c r="B82" s="5"/>
      <c r="C82" s="5"/>
      <c r="D82" s="5"/>
      <c r="E82" s="5"/>
      <c r="F82" s="5"/>
      <c r="G82" s="5"/>
      <c r="H82" s="1"/>
      <c r="I82" s="1"/>
      <c r="J82" s="1"/>
      <c r="K82" s="1"/>
      <c r="O82" s="1"/>
      <c r="P82" s="1"/>
      <c r="Q82" s="1"/>
      <c r="R82" s="1"/>
    </row>
    <row r="83" spans="1:18">
      <c r="A83" s="17"/>
      <c r="B83" s="5"/>
      <c r="C83" s="5"/>
      <c r="D83" s="5"/>
      <c r="E83" s="5"/>
      <c r="F83" s="5"/>
      <c r="G83" s="5"/>
      <c r="H83" s="1"/>
      <c r="I83" s="1"/>
      <c r="J83" s="1"/>
      <c r="K83" s="1"/>
      <c r="O83" s="1"/>
      <c r="P83" s="1"/>
      <c r="Q83" s="1"/>
      <c r="R83" s="1"/>
    </row>
    <row r="84" spans="1:18">
      <c r="A84" s="17"/>
      <c r="B84" s="5"/>
      <c r="C84" s="5"/>
      <c r="D84" s="5"/>
      <c r="E84" s="5"/>
      <c r="F84" s="5"/>
      <c r="G84" s="5"/>
      <c r="H84" s="1"/>
      <c r="I84" s="1"/>
      <c r="J84" s="1"/>
      <c r="K84" s="1"/>
      <c r="O84" s="1"/>
      <c r="P84" s="1"/>
      <c r="Q84" s="1"/>
      <c r="R84" s="1"/>
    </row>
    <row r="85" spans="1:18">
      <c r="A85" s="17"/>
      <c r="B85" s="5"/>
      <c r="C85" s="5"/>
      <c r="D85" s="5"/>
      <c r="E85" s="5"/>
      <c r="F85" s="5"/>
      <c r="G85" s="5"/>
      <c r="H85" s="1"/>
      <c r="I85" s="1"/>
      <c r="J85" s="1"/>
      <c r="K85" s="1"/>
      <c r="O85" s="1"/>
      <c r="P85" s="1"/>
      <c r="Q85" s="1"/>
      <c r="R85" s="1"/>
    </row>
    <row r="86" spans="1:18">
      <c r="A86" s="17"/>
      <c r="B86" s="5"/>
      <c r="C86" s="5"/>
      <c r="D86" s="5"/>
      <c r="E86" s="5"/>
      <c r="F86" s="5"/>
      <c r="G86" s="5"/>
      <c r="H86" s="1"/>
      <c r="I86" s="1"/>
      <c r="J86" s="1"/>
      <c r="K86" s="1"/>
      <c r="O86" s="1"/>
      <c r="P86" s="1"/>
      <c r="Q86" s="1"/>
      <c r="R86" s="1"/>
    </row>
    <row r="87" spans="1:18">
      <c r="A87" s="17"/>
      <c r="B87" s="5"/>
      <c r="C87" s="5"/>
      <c r="D87" s="5"/>
      <c r="E87" s="5"/>
      <c r="F87" s="5"/>
      <c r="G87" s="5"/>
      <c r="H87" s="1"/>
      <c r="I87" s="1"/>
      <c r="J87" s="1"/>
      <c r="K87" s="1"/>
      <c r="O87" s="1"/>
      <c r="P87" s="1"/>
      <c r="Q87" s="1"/>
      <c r="R87" s="1"/>
    </row>
    <row r="88" spans="1:18">
      <c r="A88" s="17"/>
      <c r="B88" s="5"/>
      <c r="C88" s="5"/>
      <c r="D88" s="5"/>
      <c r="E88" s="5"/>
      <c r="F88" s="5"/>
      <c r="G88" s="5"/>
      <c r="H88" s="1"/>
      <c r="I88" s="1"/>
      <c r="J88" s="1"/>
      <c r="K88" s="1"/>
      <c r="O88" s="1"/>
      <c r="P88" s="1"/>
      <c r="Q88" s="1"/>
      <c r="R88" s="1"/>
    </row>
    <row r="89" spans="1:18">
      <c r="A89" s="17"/>
      <c r="B89" s="5"/>
      <c r="C89" s="5"/>
      <c r="D89" s="5"/>
      <c r="E89" s="5"/>
      <c r="F89" s="5"/>
      <c r="G89" s="5"/>
      <c r="H89" s="1"/>
      <c r="I89" s="1"/>
      <c r="J89" s="1"/>
      <c r="K89" s="1"/>
      <c r="O89" s="1"/>
      <c r="P89" s="1"/>
      <c r="Q89" s="1"/>
      <c r="R89" s="1"/>
    </row>
    <row r="90" spans="1:18">
      <c r="A90" s="17"/>
      <c r="B90" s="5"/>
      <c r="C90" s="5"/>
      <c r="D90" s="5"/>
      <c r="E90" s="5"/>
      <c r="F90" s="5"/>
      <c r="G90" s="5"/>
      <c r="H90" s="1"/>
      <c r="I90" s="1"/>
      <c r="J90" s="1"/>
      <c r="K90" s="1"/>
      <c r="O90" s="1"/>
      <c r="P90" s="1"/>
      <c r="Q90" s="1"/>
      <c r="R90" s="1"/>
    </row>
    <row r="91" spans="1:18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O91" s="1"/>
      <c r="P91" s="1"/>
      <c r="Q91" s="1"/>
      <c r="R91" s="1"/>
    </row>
    <row r="92" spans="1:18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O92" s="1"/>
      <c r="P92" s="1"/>
      <c r="Q92" s="1"/>
      <c r="R92" s="1"/>
    </row>
    <row r="93" spans="1:18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O93" s="1"/>
      <c r="P93" s="1"/>
      <c r="Q93" s="1"/>
      <c r="R93" s="1"/>
    </row>
    <row r="94" spans="1:18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O94" s="1"/>
      <c r="P94" s="1"/>
      <c r="Q94" s="1"/>
      <c r="R94" s="1"/>
    </row>
    <row r="95" spans="1:18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O95" s="1"/>
      <c r="P95" s="1"/>
      <c r="Q95" s="1"/>
      <c r="R95" s="1"/>
    </row>
    <row r="96" spans="1:18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O96" s="1"/>
      <c r="P96" s="1"/>
      <c r="Q96" s="1"/>
      <c r="R96" s="1"/>
    </row>
    <row r="97" spans="1:18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O97" s="1"/>
      <c r="P97" s="1"/>
      <c r="Q97" s="1"/>
      <c r="R97" s="1"/>
    </row>
    <row r="98" spans="1:18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O98" s="1"/>
      <c r="P98" s="1"/>
      <c r="Q98" s="1"/>
      <c r="R98" s="1"/>
    </row>
    <row r="99" spans="1:18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O99" s="1"/>
      <c r="P99" s="1"/>
      <c r="Q99" s="1"/>
      <c r="R99" s="1"/>
    </row>
    <row r="100" spans="1:18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O100" s="1"/>
      <c r="P100" s="1"/>
      <c r="Q100" s="1"/>
      <c r="R100" s="1"/>
    </row>
    <row r="101" spans="1:18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O101" s="1"/>
      <c r="P101" s="1"/>
      <c r="Q101" s="1"/>
      <c r="R101" s="1"/>
    </row>
    <row r="102" spans="1:18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O102" s="1"/>
      <c r="P102" s="1"/>
      <c r="Q102" s="1"/>
      <c r="R102" s="1"/>
    </row>
    <row r="103" spans="1:18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O103" s="1"/>
      <c r="P103" s="1"/>
      <c r="Q103" s="1"/>
      <c r="R103" s="1"/>
    </row>
    <row r="104" spans="1:18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O104" s="1"/>
      <c r="P104" s="1"/>
      <c r="Q104" s="1"/>
      <c r="R104" s="1"/>
    </row>
    <row r="105" spans="1:18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O105" s="1"/>
      <c r="P105" s="1"/>
      <c r="Q105" s="1"/>
      <c r="R105" s="1"/>
    </row>
    <row r="106" spans="1:18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O106" s="1"/>
      <c r="P106" s="1"/>
      <c r="Q106" s="1"/>
      <c r="R106" s="1"/>
    </row>
    <row r="107" spans="1:18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O107" s="1"/>
      <c r="P107" s="1"/>
      <c r="Q107" s="1"/>
      <c r="R107" s="1"/>
    </row>
    <row r="108" spans="1:18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O108" s="1"/>
      <c r="P108" s="1"/>
      <c r="Q108" s="1"/>
      <c r="R108" s="1"/>
    </row>
    <row r="109" spans="1:18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O109" s="1"/>
      <c r="P109" s="1"/>
      <c r="Q109" s="1"/>
      <c r="R109" s="1"/>
    </row>
    <row r="110" spans="1:18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O110" s="1"/>
      <c r="P110" s="1"/>
      <c r="Q110" s="1"/>
      <c r="R110" s="1"/>
    </row>
    <row r="111" spans="1:18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O111" s="1"/>
      <c r="P111" s="1"/>
      <c r="Q111" s="1"/>
      <c r="R111" s="1"/>
    </row>
    <row r="112" spans="1:18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O112" s="1"/>
      <c r="P112" s="1"/>
      <c r="Q112" s="1"/>
      <c r="R112" s="1"/>
    </row>
    <row r="113" spans="1:18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O113" s="1"/>
      <c r="P113" s="1"/>
      <c r="Q113" s="1"/>
      <c r="R113" s="1"/>
    </row>
    <row r="114" spans="1:18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O114" s="1"/>
      <c r="P114" s="1"/>
      <c r="Q114" s="1"/>
      <c r="R114" s="1"/>
    </row>
    <row r="115" spans="1:18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O115" s="1"/>
      <c r="P115" s="1"/>
      <c r="Q115" s="1"/>
      <c r="R115" s="1"/>
    </row>
    <row r="116" spans="1:18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O116" s="1"/>
      <c r="P116" s="1"/>
      <c r="Q116" s="1"/>
      <c r="R116" s="1"/>
    </row>
    <row r="117" spans="1:18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O117" s="1"/>
      <c r="P117" s="1"/>
      <c r="Q117" s="1"/>
      <c r="R117" s="1"/>
    </row>
    <row r="118" spans="1:18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O118" s="1"/>
      <c r="P118" s="1"/>
      <c r="Q118" s="1"/>
      <c r="R118" s="1"/>
    </row>
    <row r="119" spans="1:18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O119" s="1"/>
      <c r="P119" s="1"/>
      <c r="Q119" s="1"/>
      <c r="R119" s="1"/>
    </row>
    <row r="120" spans="1:18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O120" s="1"/>
      <c r="P120" s="1"/>
      <c r="Q120" s="1"/>
      <c r="R120" s="1"/>
    </row>
    <row r="121" spans="1:18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O121" s="1"/>
      <c r="P121" s="1"/>
      <c r="Q121" s="1"/>
      <c r="R121" s="1"/>
    </row>
    <row r="122" spans="1:18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O122" s="1"/>
      <c r="P122" s="1"/>
      <c r="Q122" s="1"/>
      <c r="R122" s="1"/>
    </row>
    <row r="123" spans="1:18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O123" s="1"/>
      <c r="P123" s="1"/>
      <c r="Q123" s="1"/>
      <c r="R123" s="1"/>
    </row>
    <row r="124" spans="1:18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O124" s="1"/>
      <c r="P124" s="1"/>
      <c r="Q124" s="1"/>
      <c r="R124" s="1"/>
    </row>
    <row r="125" spans="1:18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O125" s="1"/>
      <c r="P125" s="1"/>
      <c r="Q125" s="1"/>
      <c r="R125" s="1"/>
    </row>
    <row r="126" spans="1:18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O126" s="1"/>
      <c r="P126" s="1"/>
      <c r="Q126" s="1"/>
      <c r="R126" s="1"/>
    </row>
    <row r="127" spans="1:18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O127" s="1"/>
      <c r="P127" s="1"/>
      <c r="Q127" s="1"/>
      <c r="R127" s="1"/>
    </row>
    <row r="128" spans="1:18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O128" s="1"/>
      <c r="P128" s="1"/>
      <c r="Q128" s="1"/>
      <c r="R128" s="1"/>
    </row>
    <row r="129" spans="1:18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O129" s="1"/>
      <c r="P129" s="1"/>
      <c r="Q129" s="1"/>
      <c r="R129" s="1"/>
    </row>
    <row r="130" spans="1:18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O130" s="1"/>
      <c r="P130" s="1"/>
      <c r="Q130" s="1"/>
      <c r="R130" s="1"/>
    </row>
    <row r="131" spans="1:18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O131" s="1"/>
      <c r="P131" s="1"/>
      <c r="Q131" s="1"/>
      <c r="R131" s="1"/>
    </row>
    <row r="132" spans="1:18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O132" s="1"/>
      <c r="P132" s="1"/>
      <c r="Q132" s="1"/>
      <c r="R132" s="1"/>
    </row>
    <row r="133" spans="1:18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O133" s="1"/>
      <c r="P133" s="1"/>
      <c r="Q133" s="1"/>
      <c r="R133" s="1"/>
    </row>
    <row r="134" spans="1:18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O134" s="1"/>
      <c r="P134" s="1"/>
      <c r="Q134" s="1"/>
      <c r="R134" s="1"/>
    </row>
    <row r="135" spans="1:18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O135" s="1"/>
      <c r="P135" s="1"/>
      <c r="Q135" s="1"/>
      <c r="R135" s="1"/>
    </row>
    <row r="136" spans="1:18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O136" s="1"/>
      <c r="P136" s="1"/>
      <c r="Q136" s="1"/>
      <c r="R136" s="1"/>
    </row>
    <row r="137" spans="1:18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O137" s="1"/>
      <c r="P137" s="1"/>
      <c r="Q137" s="1"/>
      <c r="R137" s="1"/>
    </row>
    <row r="138" spans="1:18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O138" s="1"/>
      <c r="P138" s="1"/>
      <c r="Q138" s="1"/>
      <c r="R138" s="1"/>
    </row>
    <row r="139" spans="1:18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O139" s="1"/>
      <c r="P139" s="1"/>
      <c r="Q139" s="1"/>
      <c r="R139" s="1"/>
    </row>
    <row r="140" spans="1:18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O140" s="1"/>
      <c r="P140" s="1"/>
      <c r="Q140" s="1"/>
      <c r="R140" s="1"/>
    </row>
    <row r="141" spans="1:18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O141" s="1"/>
      <c r="P141" s="1"/>
      <c r="Q141" s="1"/>
      <c r="R141" s="1"/>
    </row>
    <row r="142" spans="1:18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O142" s="1"/>
      <c r="P142" s="1"/>
      <c r="Q142" s="1"/>
      <c r="R142" s="1"/>
    </row>
    <row r="143" spans="1:18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O143" s="1"/>
      <c r="P143" s="1"/>
      <c r="Q143" s="1"/>
      <c r="R143" s="1"/>
    </row>
    <row r="144" spans="1:18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O144" s="1"/>
      <c r="P144" s="1"/>
      <c r="Q144" s="1"/>
      <c r="R144" s="1"/>
    </row>
    <row r="145" spans="1:18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O145" s="1"/>
      <c r="P145" s="1"/>
      <c r="Q145" s="1"/>
      <c r="R145" s="1"/>
    </row>
    <row r="146" spans="1:18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O146" s="1"/>
      <c r="P146" s="1"/>
      <c r="Q146" s="1"/>
      <c r="R146" s="1"/>
    </row>
    <row r="147" spans="1:18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O147" s="1"/>
      <c r="P147" s="1"/>
      <c r="Q147" s="1"/>
      <c r="R147" s="1"/>
    </row>
    <row r="148" spans="1:18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O148" s="1"/>
      <c r="P148" s="1"/>
      <c r="Q148" s="1"/>
      <c r="R148" s="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48"/>
  <sheetViews>
    <sheetView workbookViewId="0">
      <selection activeCell="B4" sqref="B4"/>
    </sheetView>
  </sheetViews>
  <sheetFormatPr baseColWidth="10" defaultRowHeight="15"/>
  <cols>
    <col min="3" max="3" width="17" bestFit="1" customWidth="1"/>
  </cols>
  <sheetData>
    <row r="1" spans="1:18">
      <c r="A1" s="7" t="s">
        <v>7</v>
      </c>
      <c r="B1" s="7" t="s">
        <v>8</v>
      </c>
      <c r="C1" s="7" t="s">
        <v>1</v>
      </c>
      <c r="D1" s="7" t="s">
        <v>22</v>
      </c>
      <c r="E1" s="7" t="s">
        <v>9</v>
      </c>
      <c r="O1" t="s">
        <v>18</v>
      </c>
    </row>
    <row r="2" spans="1:18">
      <c r="A2" t="s">
        <v>13</v>
      </c>
      <c r="B2" s="1">
        <v>3.9600000000000004E-9</v>
      </c>
      <c r="C2" s="2" t="s">
        <v>4</v>
      </c>
      <c r="D2" s="2">
        <f>B2*(1+E2)</f>
        <v>3.9996000000000001E-9</v>
      </c>
      <c r="E2">
        <v>0.01</v>
      </c>
      <c r="G2" s="1"/>
      <c r="N2" t="s">
        <v>13</v>
      </c>
      <c r="O2" s="1">
        <v>2.0000000000000001E-9</v>
      </c>
    </row>
    <row r="3" spans="1:18">
      <c r="A3" t="s">
        <v>5</v>
      </c>
      <c r="B3">
        <v>2</v>
      </c>
      <c r="C3" s="4" t="s">
        <v>14</v>
      </c>
      <c r="D3" s="4">
        <f>B3*(1+E2)</f>
        <v>2.02</v>
      </c>
      <c r="E3" s="1"/>
      <c r="G3" s="1"/>
      <c r="N3" t="s">
        <v>5</v>
      </c>
      <c r="O3">
        <v>2</v>
      </c>
    </row>
    <row r="4" spans="1:18">
      <c r="A4" t="s">
        <v>6</v>
      </c>
      <c r="B4">
        <v>1.5</v>
      </c>
      <c r="C4" s="2" t="s">
        <v>10</v>
      </c>
      <c r="D4" s="2"/>
      <c r="E4" s="1"/>
      <c r="N4" t="s">
        <v>6</v>
      </c>
      <c r="O4">
        <v>1.5</v>
      </c>
    </row>
    <row r="5" spans="1:18" ht="18">
      <c r="A5" t="s">
        <v>15</v>
      </c>
      <c r="B5">
        <v>2.5000000000000001E-2</v>
      </c>
      <c r="C5" s="2" t="s">
        <v>3</v>
      </c>
      <c r="D5" s="2"/>
      <c r="E5" s="1"/>
    </row>
    <row r="6" spans="1:18">
      <c r="A6" t="s">
        <v>2</v>
      </c>
      <c r="B6" s="11">
        <f>SUM(E10:E26)</f>
        <v>4.5121347616107242E-3</v>
      </c>
      <c r="C6" s="2" t="s">
        <v>23</v>
      </c>
      <c r="D6" s="10">
        <f>SUM(G10:G26)</f>
        <v>4.6397080659837777E-3</v>
      </c>
      <c r="G6" s="1"/>
    </row>
    <row r="7" spans="1:18">
      <c r="B7" s="1">
        <v>2.5269600000000001E-9</v>
      </c>
      <c r="C7" s="2" t="s">
        <v>24</v>
      </c>
      <c r="D7" s="10">
        <f>SUM(I10:I26)</f>
        <v>6.15237117822933E-3</v>
      </c>
      <c r="F7" s="1"/>
    </row>
    <row r="8" spans="1:18">
      <c r="B8" s="1"/>
      <c r="C8" s="2" t="s">
        <v>25</v>
      </c>
      <c r="D8" s="10">
        <f>SUM(K10:K26)</f>
        <v>5.8530101094720465E-3</v>
      </c>
      <c r="F8" s="1"/>
    </row>
    <row r="9" spans="1:18">
      <c r="A9" s="8" t="s">
        <v>0</v>
      </c>
      <c r="B9" s="8" t="s">
        <v>16</v>
      </c>
      <c r="C9" s="8" t="s">
        <v>17</v>
      </c>
      <c r="D9" s="8" t="s">
        <v>16</v>
      </c>
      <c r="E9" s="8" t="s">
        <v>11</v>
      </c>
      <c r="F9" s="8" t="s">
        <v>19</v>
      </c>
      <c r="G9" s="8" t="s">
        <v>12</v>
      </c>
      <c r="H9" s="8" t="s">
        <v>20</v>
      </c>
      <c r="I9" s="8" t="s">
        <v>12</v>
      </c>
      <c r="J9" s="8" t="s">
        <v>21</v>
      </c>
      <c r="K9" s="8" t="s">
        <v>12</v>
      </c>
    </row>
    <row r="10" spans="1:18">
      <c r="A10" s="3">
        <v>0.16</v>
      </c>
      <c r="B10" s="6">
        <v>9.9999999999999995E-8</v>
      </c>
      <c r="C10" s="1">
        <f t="shared" ref="C10:C26" si="0">IF(A10&lt;0,$B10*$B$4+LN(-B10/$B$2+1)*$B$3*$B$5,$B10*$B$4+LN(B10/$B$2+1)*$B$3*$B$5)</f>
        <v>0.16338825922534503</v>
      </c>
      <c r="D10" s="1">
        <f t="shared" ref="D10:D26" si="1">B10</f>
        <v>9.9999999999999995E-8</v>
      </c>
      <c r="E10" s="1">
        <f t="shared" ref="E10:E26" si="2">(C10-A10)*(C10-A10)/C10/C10</f>
        <v>4.3004268771701029E-4</v>
      </c>
      <c r="F10" s="1">
        <f t="shared" ref="F10:F26" si="3">$B10*$B$4+LN(B10/$D$2+1)*$B$3*$B$5</f>
        <v>0.16290978484302865</v>
      </c>
      <c r="G10" s="1">
        <f t="shared" ref="G10:G26" si="4">(F10-A10)*(F10-A10)/F10/F10</f>
        <v>3.1902698124833327E-4</v>
      </c>
      <c r="H10" s="1">
        <f t="shared" ref="H10:H26" si="5">$B10*$B$4+LN(B10/$B$2+1)*$D$3*$B$5</f>
        <v>0.16502214031759846</v>
      </c>
      <c r="I10" s="1">
        <f t="shared" ref="I10:I26" si="6">(H10-A10)*(H10-A10)/H10/H10</f>
        <v>9.2617542683815998E-4</v>
      </c>
      <c r="J10" s="1">
        <f t="shared" ref="J10:J26" si="7">$B10*$B$4+LN(B10/$D$2+1)*$D$3*$B$5</f>
        <v>0.16453888119145893</v>
      </c>
      <c r="K10" s="1">
        <f t="shared" ref="K10:K26" si="8">(J10-A10)*(J10-A10)/J10/J10</f>
        <v>7.6095775963321217E-4</v>
      </c>
      <c r="O10" s="1"/>
      <c r="P10" s="1"/>
      <c r="Q10" s="1"/>
      <c r="R10" s="1"/>
    </row>
    <row r="11" spans="1:18">
      <c r="A11" s="3">
        <v>0.2</v>
      </c>
      <c r="B11" s="6">
        <v>1.9999999999999999E-7</v>
      </c>
      <c r="C11" s="1">
        <f t="shared" si="0"/>
        <v>0.1970842935460283</v>
      </c>
      <c r="D11" s="1">
        <f t="shared" si="1"/>
        <v>1.9999999999999999E-7</v>
      </c>
      <c r="E11" s="1">
        <f t="shared" si="2"/>
        <v>2.1886865366022181E-4</v>
      </c>
      <c r="F11" s="1">
        <f t="shared" si="3"/>
        <v>0.19659648384692116</v>
      </c>
      <c r="G11" s="1">
        <f t="shared" si="4"/>
        <v>2.9971200561667791E-4</v>
      </c>
      <c r="H11" s="1">
        <f t="shared" si="5"/>
        <v>0.19905513348148857</v>
      </c>
      <c r="I11" s="1">
        <f t="shared" si="6"/>
        <v>2.2531710137825129E-5</v>
      </c>
      <c r="J11" s="1">
        <f t="shared" si="7"/>
        <v>0.19856244568539039</v>
      </c>
      <c r="K11" s="1">
        <f t="shared" si="8"/>
        <v>5.2414844075157998E-5</v>
      </c>
      <c r="O11" s="1"/>
      <c r="P11" s="1"/>
      <c r="Q11" s="1"/>
      <c r="R11" s="1"/>
    </row>
    <row r="12" spans="1:18">
      <c r="A12" s="3">
        <v>0.24</v>
      </c>
      <c r="B12" s="6">
        <v>3.9999999999999998E-7</v>
      </c>
      <c r="C12" s="1">
        <f t="shared" si="0"/>
        <v>0.23125419189459834</v>
      </c>
      <c r="D12" s="1">
        <f t="shared" si="1"/>
        <v>3.9999999999999998E-7</v>
      </c>
      <c r="E12" s="1">
        <f t="shared" si="2"/>
        <v>1.4302786652904958E-3</v>
      </c>
      <c r="F12" s="1">
        <f t="shared" si="3"/>
        <v>0.23076157658710464</v>
      </c>
      <c r="G12" s="1">
        <f t="shared" si="4"/>
        <v>1.6027608693026908E-3</v>
      </c>
      <c r="H12" s="1">
        <f t="shared" si="5"/>
        <v>0.23356672781354432</v>
      </c>
      <c r="I12" s="1">
        <f t="shared" si="6"/>
        <v>7.5865076470967442E-4</v>
      </c>
      <c r="J12" s="1">
        <f t="shared" si="7"/>
        <v>0.23306918635297569</v>
      </c>
      <c r="K12" s="1">
        <f t="shared" si="8"/>
        <v>8.8429816465202167E-4</v>
      </c>
      <c r="O12" s="1"/>
      <c r="P12" s="1"/>
      <c r="Q12" s="1"/>
      <c r="R12" s="1"/>
    </row>
    <row r="13" spans="1:18">
      <c r="A13" s="3">
        <v>0.28000000000000003</v>
      </c>
      <c r="B13" s="6">
        <v>1.1999999999999999E-6</v>
      </c>
      <c r="C13" s="1">
        <f t="shared" si="0"/>
        <v>0.28585816887295662</v>
      </c>
      <c r="D13" s="1">
        <f t="shared" si="1"/>
        <v>1.1999999999999999E-6</v>
      </c>
      <c r="E13" s="1">
        <f t="shared" si="2"/>
        <v>4.1997414920780902E-4</v>
      </c>
      <c r="F13" s="1">
        <f t="shared" si="3"/>
        <v>0.28536229687616199</v>
      </c>
      <c r="G13" s="1">
        <f t="shared" si="4"/>
        <v>3.5310878694270949E-4</v>
      </c>
      <c r="H13" s="1">
        <f t="shared" si="5"/>
        <v>0.28871673256168617</v>
      </c>
      <c r="I13" s="1">
        <f t="shared" si="6"/>
        <v>9.115144020034996E-4</v>
      </c>
      <c r="J13" s="1">
        <f t="shared" si="7"/>
        <v>0.28821590184492363</v>
      </c>
      <c r="K13" s="1">
        <f t="shared" si="8"/>
        <v>8.1259586302200211E-4</v>
      </c>
      <c r="O13" s="1"/>
      <c r="P13" s="1"/>
      <c r="Q13" s="1"/>
      <c r="R13" s="1"/>
    </row>
    <row r="14" spans="1:18">
      <c r="A14" s="3">
        <v>0.32</v>
      </c>
      <c r="B14" s="6">
        <v>2.2000000000000001E-6</v>
      </c>
      <c r="C14" s="1">
        <f t="shared" si="0"/>
        <v>0.31609164980106985</v>
      </c>
      <c r="D14" s="1">
        <f t="shared" si="1"/>
        <v>2.2000000000000001E-6</v>
      </c>
      <c r="E14" s="1">
        <f t="shared" si="2"/>
        <v>1.5288359804569975E-4</v>
      </c>
      <c r="F14" s="1">
        <f t="shared" si="3"/>
        <v>0.31559503163325142</v>
      </c>
      <c r="G14" s="1">
        <f t="shared" si="4"/>
        <v>1.9481629191610576E-4</v>
      </c>
      <c r="H14" s="1">
        <f t="shared" si="5"/>
        <v>0.3192525332990806</v>
      </c>
      <c r="I14" s="1">
        <f t="shared" si="6"/>
        <v>5.4816966128994486E-6</v>
      </c>
      <c r="J14" s="1">
        <f t="shared" si="7"/>
        <v>0.31875094894958395</v>
      </c>
      <c r="K14" s="1">
        <f t="shared" si="8"/>
        <v>1.5355268156233981E-5</v>
      </c>
      <c r="O14" s="1"/>
      <c r="P14" s="1"/>
      <c r="Q14" s="1"/>
      <c r="R14" s="1"/>
    </row>
    <row r="15" spans="1:18">
      <c r="A15" s="3">
        <v>0.36</v>
      </c>
      <c r="B15" s="6">
        <v>4.7999999999999998E-6</v>
      </c>
      <c r="C15" s="1">
        <f t="shared" si="0"/>
        <v>0.35505479157520747</v>
      </c>
      <c r="D15" s="1">
        <f t="shared" si="1"/>
        <v>4.7999999999999998E-6</v>
      </c>
      <c r="E15" s="1">
        <f t="shared" si="2"/>
        <v>1.9398959885194214E-4</v>
      </c>
      <c r="F15" s="1">
        <f t="shared" si="3"/>
        <v>0.35455768719081832</v>
      </c>
      <c r="G15" s="1">
        <f t="shared" si="4"/>
        <v>2.3560971224499002E-4</v>
      </c>
      <c r="H15" s="1">
        <f t="shared" si="5"/>
        <v>0.35860526749095956</v>
      </c>
      <c r="I15" s="1">
        <f t="shared" si="6"/>
        <v>1.5126850627080848E-5</v>
      </c>
      <c r="J15" s="1">
        <f t="shared" si="7"/>
        <v>0.35810319206272651</v>
      </c>
      <c r="K15" s="1">
        <f t="shared" si="8"/>
        <v>2.8056295825845191E-5</v>
      </c>
      <c r="O15" s="1"/>
      <c r="P15" s="1"/>
      <c r="Q15" s="1"/>
      <c r="R15" s="1"/>
    </row>
    <row r="16" spans="1:18">
      <c r="A16" s="3">
        <v>0.4</v>
      </c>
      <c r="B16" s="6">
        <v>1.0000000000000001E-5</v>
      </c>
      <c r="C16" s="1">
        <f t="shared" si="0"/>
        <v>0.39173961341612434</v>
      </c>
      <c r="D16" s="1">
        <f t="shared" si="1"/>
        <v>1.0000000000000001E-5</v>
      </c>
      <c r="E16" s="1">
        <f t="shared" si="2"/>
        <v>4.4463716921425595E-4</v>
      </c>
      <c r="F16" s="1">
        <f t="shared" si="3"/>
        <v>0.3912422947946973</v>
      </c>
      <c r="G16" s="1">
        <f t="shared" si="4"/>
        <v>5.0105921003506149E-4</v>
      </c>
      <c r="H16" s="1">
        <f t="shared" si="5"/>
        <v>0.39565685955028562</v>
      </c>
      <c r="I16" s="1">
        <f t="shared" si="6"/>
        <v>1.2049536699721088E-4</v>
      </c>
      <c r="J16" s="1">
        <f t="shared" si="7"/>
        <v>0.39515456774264424</v>
      </c>
      <c r="K16" s="1">
        <f t="shared" si="8"/>
        <v>1.5035955767215715E-4</v>
      </c>
      <c r="O16" s="1"/>
      <c r="P16" s="1"/>
      <c r="Q16" s="1"/>
      <c r="R16" s="1"/>
    </row>
    <row r="17" spans="1:18">
      <c r="A17" s="3">
        <v>0.44</v>
      </c>
      <c r="B17" s="6">
        <v>2.48E-5</v>
      </c>
      <c r="C17" s="1">
        <f t="shared" si="0"/>
        <v>0.43716292857794786</v>
      </c>
      <c r="D17" s="1">
        <f t="shared" si="1"/>
        <v>2.48E-5</v>
      </c>
      <c r="E17" s="1">
        <f t="shared" si="2"/>
        <v>4.2116656325148263E-5</v>
      </c>
      <c r="F17" s="1">
        <f t="shared" si="3"/>
        <v>0.43666549186118903</v>
      </c>
      <c r="G17" s="1">
        <f t="shared" si="4"/>
        <v>5.8313058219530992E-5</v>
      </c>
      <c r="H17" s="1">
        <f t="shared" si="5"/>
        <v>0.44153418586372739</v>
      </c>
      <c r="I17" s="1">
        <f t="shared" si="6"/>
        <v>1.2073335923488966E-5</v>
      </c>
      <c r="J17" s="1">
        <f t="shared" si="7"/>
        <v>0.44103177477980093</v>
      </c>
      <c r="K17" s="1">
        <f t="shared" si="8"/>
        <v>5.4730580689519753E-6</v>
      </c>
      <c r="O17" s="1"/>
      <c r="P17" s="1"/>
      <c r="Q17" s="1"/>
      <c r="R17" s="1"/>
    </row>
    <row r="18" spans="1:18">
      <c r="A18" s="3">
        <v>0.48</v>
      </c>
      <c r="B18" s="6">
        <v>5.5999999999999999E-5</v>
      </c>
      <c r="C18" s="1">
        <f t="shared" si="0"/>
        <v>0.47793068281182371</v>
      </c>
      <c r="D18" s="1">
        <f t="shared" si="1"/>
        <v>5.5999999999999999E-5</v>
      </c>
      <c r="E18" s="1">
        <f t="shared" si="2"/>
        <v>1.8746677341174847E-5</v>
      </c>
      <c r="F18" s="1">
        <f t="shared" si="3"/>
        <v>0.4774332016237956</v>
      </c>
      <c r="G18" s="1">
        <f t="shared" si="4"/>
        <v>2.8904021856695524E-5</v>
      </c>
      <c r="H18" s="1">
        <f t="shared" si="5"/>
        <v>0.48270914963994194</v>
      </c>
      <c r="I18" s="1">
        <f t="shared" si="6"/>
        <v>3.1498866530911189E-5</v>
      </c>
      <c r="J18" s="1">
        <f t="shared" si="7"/>
        <v>0.48220669364003355</v>
      </c>
      <c r="K18" s="1">
        <f t="shared" si="8"/>
        <v>2.0941974062301868E-5</v>
      </c>
      <c r="O18" s="1"/>
      <c r="P18" s="1"/>
      <c r="Q18" s="1"/>
      <c r="R18" s="1"/>
    </row>
    <row r="19" spans="1:18">
      <c r="A19" s="3">
        <v>0.5</v>
      </c>
      <c r="B19" s="6">
        <v>1.1E-4</v>
      </c>
      <c r="C19" s="1">
        <f t="shared" si="0"/>
        <v>0.51176638094300897</v>
      </c>
      <c r="D19" s="1">
        <f t="shared" si="1"/>
        <v>1.1E-4</v>
      </c>
      <c r="E19" s="1">
        <f t="shared" si="2"/>
        <v>5.2861843442330008E-4</v>
      </c>
      <c r="F19" s="1">
        <f t="shared" si="3"/>
        <v>0.51126888239969936</v>
      </c>
      <c r="G19" s="1">
        <f t="shared" si="4"/>
        <v>4.8580610889032029E-4</v>
      </c>
      <c r="H19" s="1">
        <f t="shared" si="5"/>
        <v>0.51688239475243902</v>
      </c>
      <c r="I19" s="1">
        <f t="shared" si="6"/>
        <v>1.0668039659920696E-3</v>
      </c>
      <c r="J19" s="1">
        <f t="shared" si="7"/>
        <v>0.51637992122369647</v>
      </c>
      <c r="K19" s="1">
        <f t="shared" si="8"/>
        <v>1.0062014148552736E-3</v>
      </c>
      <c r="O19" s="1"/>
      <c r="P19" s="1"/>
      <c r="Q19" s="1"/>
      <c r="R19" s="1"/>
    </row>
    <row r="20" spans="1:18">
      <c r="A20" s="3">
        <v>0.55000000000000004</v>
      </c>
      <c r="B20" s="6">
        <v>2.5000000000000001E-4</v>
      </c>
      <c r="C20" s="1">
        <f t="shared" si="0"/>
        <v>0.55302440057262714</v>
      </c>
      <c r="D20" s="1">
        <f t="shared" si="1"/>
        <v>2.5000000000000001E-4</v>
      </c>
      <c r="E20" s="1">
        <f t="shared" si="2"/>
        <v>2.9908183450312601E-5</v>
      </c>
      <c r="F20" s="1">
        <f t="shared" si="3"/>
        <v>0.55252689194984261</v>
      </c>
      <c r="G20" s="1">
        <f t="shared" si="4"/>
        <v>2.0915415808285429E-5</v>
      </c>
      <c r="H20" s="1">
        <f t="shared" si="5"/>
        <v>0.55855089457835339</v>
      </c>
      <c r="I20" s="1">
        <f t="shared" si="6"/>
        <v>2.3436761520312423E-4</v>
      </c>
      <c r="J20" s="1">
        <f t="shared" si="7"/>
        <v>0.55804841086934109</v>
      </c>
      <c r="K20" s="1">
        <f t="shared" si="8"/>
        <v>2.0800631792572993E-4</v>
      </c>
      <c r="O20" s="1"/>
      <c r="P20" s="1"/>
      <c r="Q20" s="1"/>
      <c r="R20" s="1"/>
    </row>
    <row r="21" spans="1:18">
      <c r="A21" s="3">
        <v>0.6</v>
      </c>
      <c r="B21" s="6">
        <v>6.4999999999999997E-4</v>
      </c>
      <c r="C21" s="1">
        <f t="shared" si="0"/>
        <v>0.60139948544472821</v>
      </c>
      <c r="D21" s="1">
        <f t="shared" si="1"/>
        <v>6.4999999999999997E-4</v>
      </c>
      <c r="E21" s="1">
        <f t="shared" si="2"/>
        <v>5.4151522002390866E-6</v>
      </c>
      <c r="F21" s="1">
        <f t="shared" si="3"/>
        <v>0.60090197194820494</v>
      </c>
      <c r="G21" s="1">
        <f t="shared" si="4"/>
        <v>2.2530913669080213E-6</v>
      </c>
      <c r="H21" s="1">
        <f t="shared" si="5"/>
        <v>0.60740373029917549</v>
      </c>
      <c r="I21" s="1">
        <f t="shared" si="6"/>
        <v>1.4857518186252181E-4</v>
      </c>
      <c r="J21" s="1">
        <f t="shared" si="7"/>
        <v>0.606901241667687</v>
      </c>
      <c r="K21" s="1">
        <f t="shared" si="8"/>
        <v>1.2930592326211265E-4</v>
      </c>
      <c r="O21" s="1"/>
      <c r="P21" s="1"/>
      <c r="Q21" s="1"/>
      <c r="R21" s="1"/>
    </row>
    <row r="22" spans="1:18">
      <c r="A22" s="3">
        <v>0.65</v>
      </c>
      <c r="B22" s="6">
        <v>2.0999999999999999E-3</v>
      </c>
      <c r="C22" s="1">
        <f t="shared" si="0"/>
        <v>0.66221028815698857</v>
      </c>
      <c r="D22" s="1">
        <f t="shared" si="1"/>
        <v>2.0999999999999999E-3</v>
      </c>
      <c r="E22" s="1">
        <f t="shared" si="2"/>
        <v>3.3998517413418879E-4</v>
      </c>
      <c r="F22" s="1">
        <f t="shared" si="3"/>
        <v>0.66171277255718552</v>
      </c>
      <c r="G22" s="1">
        <f t="shared" si="4"/>
        <v>3.1331442118553651E-4</v>
      </c>
      <c r="H22" s="1">
        <f t="shared" si="5"/>
        <v>0.66880089103855844</v>
      </c>
      <c r="I22" s="1">
        <f t="shared" si="6"/>
        <v>7.902475877670412E-4</v>
      </c>
      <c r="J22" s="1">
        <f t="shared" si="7"/>
        <v>0.66829840028275744</v>
      </c>
      <c r="K22" s="1">
        <f t="shared" si="8"/>
        <v>7.4969636352648886E-4</v>
      </c>
      <c r="O22" s="1"/>
      <c r="P22" s="1"/>
      <c r="Q22" s="1"/>
      <c r="R22" s="1"/>
    </row>
    <row r="23" spans="1:18">
      <c r="A23" s="3">
        <v>0.7</v>
      </c>
      <c r="B23" s="6">
        <v>5.0000000000000001E-3</v>
      </c>
      <c r="C23" s="1">
        <f t="shared" si="0"/>
        <v>0.70993526185658362</v>
      </c>
      <c r="D23" s="1">
        <f t="shared" si="1"/>
        <v>5.0000000000000001E-3</v>
      </c>
      <c r="E23" s="1">
        <f t="shared" si="2"/>
        <v>1.9584890174165532E-4</v>
      </c>
      <c r="F23" s="1">
        <f t="shared" si="3"/>
        <v>0.70943774570992491</v>
      </c>
      <c r="G23" s="1">
        <f t="shared" si="4"/>
        <v>1.769733860012937E-4</v>
      </c>
      <c r="H23" s="1">
        <f t="shared" si="5"/>
        <v>0.71695961447514944</v>
      </c>
      <c r="I23" s="1">
        <f t="shared" si="6"/>
        <v>5.5955472231004877E-4</v>
      </c>
      <c r="J23" s="1">
        <f t="shared" si="7"/>
        <v>0.71645712316702415</v>
      </c>
      <c r="K23" s="1">
        <f t="shared" si="8"/>
        <v>5.2762750756124447E-4</v>
      </c>
      <c r="O23" s="1"/>
      <c r="P23" s="1"/>
      <c r="Q23" s="1"/>
      <c r="R23" s="1"/>
    </row>
    <row r="24" spans="1:18">
      <c r="A24" s="3">
        <v>0.75</v>
      </c>
      <c r="B24" s="6">
        <v>1.0500000000000001E-2</v>
      </c>
      <c r="C24" s="1">
        <f t="shared" si="0"/>
        <v>0.75528210835020759</v>
      </c>
      <c r="D24" s="1">
        <f t="shared" si="1"/>
        <v>1.0500000000000001E-2</v>
      </c>
      <c r="E24" s="1">
        <f t="shared" si="2"/>
        <v>4.8909837185889273E-5</v>
      </c>
      <c r="F24" s="1">
        <f t="shared" si="3"/>
        <v>0.75478459199612047</v>
      </c>
      <c r="G24" s="1">
        <f t="shared" si="4"/>
        <v>4.0183130414219942E-5</v>
      </c>
      <c r="H24" s="1">
        <f t="shared" si="5"/>
        <v>0.76267742943370964</v>
      </c>
      <c r="I24" s="1">
        <f t="shared" si="6"/>
        <v>2.7629982851443813E-4</v>
      </c>
      <c r="J24" s="1">
        <f t="shared" si="7"/>
        <v>0.76217493791608171</v>
      </c>
      <c r="K24" s="1">
        <f t="shared" si="8"/>
        <v>2.5516680893352317E-4</v>
      </c>
      <c r="O24" s="1"/>
      <c r="P24" s="1"/>
      <c r="Q24" s="1"/>
      <c r="R24" s="1"/>
    </row>
    <row r="25" spans="1:18">
      <c r="A25" s="3">
        <v>0.8</v>
      </c>
      <c r="B25" s="6">
        <v>0.02</v>
      </c>
      <c r="C25" s="1">
        <f t="shared" si="0"/>
        <v>0.80174995021259288</v>
      </c>
      <c r="D25" s="1">
        <f t="shared" si="1"/>
        <v>0.02</v>
      </c>
      <c r="E25" s="1">
        <f t="shared" si="2"/>
        <v>4.7640191927133311E-6</v>
      </c>
      <c r="F25" s="1">
        <f t="shared" si="3"/>
        <v>0.80125243376893451</v>
      </c>
      <c r="G25" s="1">
        <f t="shared" si="4"/>
        <v>2.4432663534738088E-6</v>
      </c>
      <c r="H25" s="1">
        <f t="shared" si="5"/>
        <v>0.80946744971471885</v>
      </c>
      <c r="I25" s="1">
        <f t="shared" si="6"/>
        <v>1.367940585928618E-4</v>
      </c>
      <c r="J25" s="1">
        <f t="shared" si="7"/>
        <v>0.80896495810662383</v>
      </c>
      <c r="K25" s="1">
        <f t="shared" si="8"/>
        <v>1.2281095526327977E-4</v>
      </c>
      <c r="O25" s="1"/>
      <c r="P25" s="1"/>
      <c r="Q25" s="1"/>
      <c r="R25" s="1"/>
    </row>
    <row r="26" spans="1:18">
      <c r="A26" s="3">
        <v>0.9</v>
      </c>
      <c r="B26" s="6">
        <v>5.3999999999999999E-2</v>
      </c>
      <c r="C26" s="1">
        <f t="shared" si="0"/>
        <v>0.9024125326297745</v>
      </c>
      <c r="D26" s="1">
        <f t="shared" si="1"/>
        <v>5.3999999999999999E-2</v>
      </c>
      <c r="E26" s="1">
        <f t="shared" si="2"/>
        <v>7.1472036286678846E-6</v>
      </c>
      <c r="F26" s="1">
        <f t="shared" si="3"/>
        <v>0.90191501612378278</v>
      </c>
      <c r="G26" s="1">
        <f t="shared" si="4"/>
        <v>4.5083085809447948E-6</v>
      </c>
      <c r="H26" s="1">
        <f t="shared" si="5"/>
        <v>0.91062665795607223</v>
      </c>
      <c r="I26" s="1">
        <f t="shared" si="6"/>
        <v>1.361797976064723E-4</v>
      </c>
      <c r="J26" s="1">
        <f t="shared" si="7"/>
        <v>0.91012416628502057</v>
      </c>
      <c r="K26" s="1">
        <f t="shared" si="8"/>
        <v>1.2374203297651034E-4</v>
      </c>
      <c r="O26" s="1"/>
      <c r="P26" s="1"/>
      <c r="Q26" s="1"/>
      <c r="R26" s="1"/>
    </row>
    <row r="27" spans="1:18">
      <c r="A27" s="3">
        <v>0.9</v>
      </c>
      <c r="B27" s="6">
        <v>5.3999999999999999E-2</v>
      </c>
      <c r="C27" s="1">
        <f t="shared" ref="C27:C29" si="9">IF(A27&lt;0,$B27*$B$4+LN(-B27/$B$2+1)*$B$3*$B$5,$B27*$B$4+LN(B27/$B$2+1)*$B$3*$B$5)</f>
        <v>0.9024125326297745</v>
      </c>
      <c r="D27" s="1">
        <f t="shared" ref="D27:D29" si="10">B27</f>
        <v>5.3999999999999999E-2</v>
      </c>
      <c r="E27" s="1">
        <f t="shared" ref="E27:E29" si="11">(C27-A27)*(C27-A27)/C27/C27</f>
        <v>7.1472036286678846E-6</v>
      </c>
      <c r="F27" s="1">
        <f t="shared" ref="F27:F29" si="12">$B27*$B$4+LN(B27/$D$2+1)*$B$3*$B$5</f>
        <v>0.90191501612378278</v>
      </c>
      <c r="G27" s="1">
        <f t="shared" ref="G27:G29" si="13">(F27-A27)*(F27-A27)/F27/F27</f>
        <v>4.5083085809447948E-6</v>
      </c>
      <c r="H27" s="1">
        <f t="shared" ref="H27:H29" si="14">$B27*$B$4+LN(B27/$B$2+1)*$D$3*$B$5</f>
        <v>0.91062665795607223</v>
      </c>
      <c r="I27" s="1">
        <f t="shared" ref="I27:I29" si="15">(H27-A27)*(H27-A27)/H27/H27</f>
        <v>1.361797976064723E-4</v>
      </c>
      <c r="J27" s="1">
        <f t="shared" ref="J27:J29" si="16">$B27*$B$4+LN(B27/$D$2+1)*$D$3*$B$5</f>
        <v>0.91012416628502057</v>
      </c>
      <c r="K27" s="1">
        <f t="shared" ref="K27:K29" si="17">(J27-A27)*(J27-A27)/J27/J27</f>
        <v>1.2374203297651034E-4</v>
      </c>
      <c r="O27" s="1"/>
      <c r="P27" s="1"/>
      <c r="Q27" s="1"/>
      <c r="R27" s="1"/>
    </row>
    <row r="28" spans="1:18">
      <c r="A28" s="3">
        <v>0.9</v>
      </c>
      <c r="B28" s="6">
        <v>5.3999999999999999E-2</v>
      </c>
      <c r="C28" s="1">
        <f t="shared" si="9"/>
        <v>0.9024125326297745</v>
      </c>
      <c r="D28" s="1">
        <f t="shared" si="10"/>
        <v>5.3999999999999999E-2</v>
      </c>
      <c r="E28" s="1">
        <f t="shared" si="11"/>
        <v>7.1472036286678846E-6</v>
      </c>
      <c r="F28" s="1">
        <f t="shared" si="12"/>
        <v>0.90191501612378278</v>
      </c>
      <c r="G28" s="1">
        <f t="shared" si="13"/>
        <v>4.5083085809447948E-6</v>
      </c>
      <c r="H28" s="1">
        <f t="shared" si="14"/>
        <v>0.91062665795607223</v>
      </c>
      <c r="I28" s="1">
        <f t="shared" si="15"/>
        <v>1.361797976064723E-4</v>
      </c>
      <c r="J28" s="1">
        <f t="shared" si="16"/>
        <v>0.91012416628502057</v>
      </c>
      <c r="K28" s="1">
        <f t="shared" si="17"/>
        <v>1.2374203297651034E-4</v>
      </c>
      <c r="O28" s="1"/>
      <c r="P28" s="1"/>
      <c r="Q28" s="1"/>
      <c r="R28" s="1"/>
    </row>
    <row r="29" spans="1:18">
      <c r="A29" s="3">
        <v>0.9</v>
      </c>
      <c r="B29" s="6">
        <v>5.3999999999999999E-2</v>
      </c>
      <c r="C29" s="1">
        <f t="shared" si="9"/>
        <v>0.9024125326297745</v>
      </c>
      <c r="D29" s="1">
        <f t="shared" si="10"/>
        <v>5.3999999999999999E-2</v>
      </c>
      <c r="E29" s="1">
        <f t="shared" si="11"/>
        <v>7.1472036286678846E-6</v>
      </c>
      <c r="F29" s="1">
        <f t="shared" si="12"/>
        <v>0.90191501612378278</v>
      </c>
      <c r="G29" s="1">
        <f t="shared" si="13"/>
        <v>4.5083085809447948E-6</v>
      </c>
      <c r="H29" s="1">
        <f t="shared" si="14"/>
        <v>0.91062665795607223</v>
      </c>
      <c r="I29" s="1">
        <f t="shared" si="15"/>
        <v>1.361797976064723E-4</v>
      </c>
      <c r="J29" s="1">
        <f t="shared" si="16"/>
        <v>0.91012416628502057</v>
      </c>
      <c r="K29" s="1">
        <f t="shared" si="17"/>
        <v>1.2374203297651034E-4</v>
      </c>
      <c r="O29" s="1"/>
      <c r="P29" s="1"/>
      <c r="Q29" s="1"/>
      <c r="R29" s="1"/>
    </row>
    <row r="30" spans="1:18">
      <c r="A30" s="13"/>
      <c r="B30" s="15"/>
      <c r="C30" s="15"/>
      <c r="D30" s="12"/>
      <c r="E30" s="12"/>
      <c r="F30" s="14"/>
      <c r="G30" s="14"/>
      <c r="H30" s="14"/>
      <c r="I30" s="1"/>
      <c r="J30" s="1"/>
      <c r="K30" s="1"/>
      <c r="O30" s="1"/>
      <c r="P30" s="1"/>
      <c r="Q30" s="1"/>
      <c r="R30" s="1"/>
    </row>
    <row r="31" spans="1:18">
      <c r="A31" s="13"/>
      <c r="B31" s="15"/>
      <c r="C31" s="15"/>
      <c r="D31" s="12"/>
      <c r="E31" s="12"/>
      <c r="F31" s="14"/>
      <c r="G31" s="14"/>
      <c r="H31" s="14"/>
      <c r="I31" s="1"/>
      <c r="J31" s="1"/>
      <c r="K31" s="1"/>
      <c r="O31" s="1"/>
      <c r="P31" s="1"/>
      <c r="Q31" s="1"/>
      <c r="R31" s="1"/>
    </row>
    <row r="32" spans="1:18">
      <c r="A32" s="13"/>
      <c r="B32" s="15"/>
      <c r="C32" s="15"/>
      <c r="D32" s="15"/>
      <c r="E32" s="15"/>
      <c r="F32" s="14"/>
      <c r="G32" s="14"/>
      <c r="H32" s="14"/>
      <c r="I32" s="1"/>
      <c r="J32" s="1"/>
      <c r="K32" s="1"/>
      <c r="O32" s="1"/>
      <c r="P32" s="1"/>
      <c r="Q32" s="1"/>
      <c r="R32" s="1"/>
    </row>
    <row r="33" spans="1:18">
      <c r="A33" s="13"/>
      <c r="B33" s="15"/>
      <c r="C33" s="15"/>
      <c r="D33" s="15"/>
      <c r="E33" s="15"/>
      <c r="F33" s="14"/>
      <c r="G33" s="14"/>
      <c r="H33" s="14"/>
      <c r="I33" s="1"/>
      <c r="J33" s="1"/>
      <c r="K33" s="1"/>
      <c r="O33" s="1"/>
      <c r="P33" s="1"/>
      <c r="Q33" s="1"/>
      <c r="R33" s="1"/>
    </row>
    <row r="34" spans="1:18">
      <c r="A34" s="13"/>
      <c r="B34" s="16"/>
      <c r="C34" s="16"/>
      <c r="D34" s="16"/>
      <c r="E34" s="16"/>
      <c r="F34" s="14"/>
      <c r="G34" s="14"/>
      <c r="H34" s="14"/>
      <c r="I34" s="1"/>
      <c r="J34" s="1"/>
      <c r="K34" s="1"/>
      <c r="O34" s="1"/>
      <c r="P34" s="1"/>
      <c r="Q34" s="1"/>
      <c r="R34" s="1"/>
    </row>
    <row r="35" spans="1:18">
      <c r="A35" s="13"/>
      <c r="B35" s="16"/>
      <c r="C35" s="16"/>
      <c r="D35" s="16"/>
      <c r="E35" s="16"/>
      <c r="F35" s="14"/>
      <c r="G35" s="14"/>
      <c r="H35" s="14"/>
      <c r="I35" s="1"/>
      <c r="J35" s="1"/>
      <c r="K35" s="1"/>
      <c r="O35" s="1"/>
      <c r="P35" s="1"/>
      <c r="Q35" s="1"/>
      <c r="R35" s="1"/>
    </row>
    <row r="36" spans="1:18">
      <c r="A36" s="13"/>
      <c r="B36" s="16"/>
      <c r="C36" s="16"/>
      <c r="D36" s="16"/>
      <c r="E36" s="16"/>
      <c r="F36" s="14"/>
      <c r="G36" s="14"/>
      <c r="H36" s="14"/>
      <c r="I36" s="1"/>
      <c r="J36" s="1"/>
      <c r="K36" s="1"/>
      <c r="O36" s="1"/>
      <c r="P36" s="1"/>
      <c r="Q36" s="1"/>
      <c r="R36" s="1"/>
    </row>
    <row r="37" spans="1:18">
      <c r="A37" s="13"/>
      <c r="B37" s="16"/>
      <c r="C37" s="16"/>
      <c r="D37" s="16"/>
      <c r="E37" s="16"/>
      <c r="F37" s="14"/>
      <c r="G37" s="14"/>
      <c r="H37" s="14"/>
      <c r="I37" s="1"/>
      <c r="J37" s="1"/>
      <c r="K37" s="1"/>
      <c r="O37" s="1"/>
      <c r="P37" s="1"/>
      <c r="Q37" s="1"/>
      <c r="R37" s="1"/>
    </row>
    <row r="38" spans="1:18">
      <c r="A38" s="13"/>
      <c r="B38" s="16"/>
      <c r="C38" s="16"/>
      <c r="D38" s="16"/>
      <c r="E38" s="15"/>
      <c r="F38" s="14"/>
      <c r="G38" s="14"/>
      <c r="H38" s="14"/>
      <c r="I38" s="1"/>
      <c r="J38" s="1"/>
      <c r="K38" s="1"/>
      <c r="O38" s="1"/>
      <c r="P38" s="1"/>
      <c r="Q38" s="1"/>
      <c r="R38" s="1"/>
    </row>
    <row r="39" spans="1:18">
      <c r="A39" s="13"/>
      <c r="B39" s="16"/>
      <c r="C39" s="16"/>
      <c r="D39" s="16"/>
      <c r="E39" s="15"/>
      <c r="F39" s="14"/>
      <c r="G39" s="14"/>
      <c r="H39" s="14"/>
      <c r="I39" s="1"/>
      <c r="J39" s="1"/>
      <c r="K39" s="1"/>
      <c r="O39" s="1"/>
      <c r="P39" s="1"/>
      <c r="Q39" s="1"/>
      <c r="R39" s="1"/>
    </row>
    <row r="40" spans="1:18">
      <c r="A40" s="13"/>
      <c r="B40" s="16"/>
      <c r="C40" s="16"/>
      <c r="D40" s="16"/>
      <c r="E40" s="16"/>
      <c r="F40" s="14"/>
      <c r="G40" s="14"/>
      <c r="H40" s="14"/>
      <c r="I40" s="1"/>
      <c r="J40" s="1"/>
      <c r="K40" s="1"/>
      <c r="O40" s="1"/>
      <c r="P40" s="1"/>
      <c r="Q40" s="1"/>
      <c r="R40" s="1"/>
    </row>
    <row r="41" spans="1:18">
      <c r="A41" s="13"/>
      <c r="B41" s="14"/>
      <c r="C41" s="14"/>
      <c r="D41" s="14"/>
      <c r="E41" s="14"/>
      <c r="F41" s="14"/>
      <c r="G41" s="14"/>
      <c r="H41" s="14"/>
      <c r="I41" s="1"/>
      <c r="J41" s="1"/>
      <c r="K41" s="1"/>
      <c r="O41" s="1"/>
      <c r="P41" s="1"/>
      <c r="Q41" s="1"/>
      <c r="R41" s="1"/>
    </row>
    <row r="42" spans="1:18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O42" s="1"/>
      <c r="P42" s="1"/>
      <c r="Q42" s="1"/>
      <c r="R42" s="1"/>
    </row>
    <row r="43" spans="1:18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O43" s="1"/>
      <c r="P43" s="1"/>
      <c r="Q43" s="1"/>
      <c r="R43" s="1"/>
    </row>
    <row r="44" spans="1:18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O44" s="1"/>
      <c r="P44" s="1"/>
      <c r="Q44" s="1"/>
      <c r="R44" s="1"/>
    </row>
    <row r="45" spans="1:18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O45" s="1"/>
      <c r="P45" s="1"/>
      <c r="Q45" s="1"/>
      <c r="R45" s="1"/>
    </row>
    <row r="46" spans="1:18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O46" s="1"/>
      <c r="P46" s="1"/>
      <c r="Q46" s="1"/>
      <c r="R46" s="1"/>
    </row>
    <row r="47" spans="1:18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O47" s="1"/>
      <c r="P47" s="1"/>
      <c r="Q47" s="1"/>
      <c r="R47" s="1"/>
    </row>
    <row r="48" spans="1:18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O48" s="1"/>
      <c r="P48" s="1"/>
      <c r="Q48" s="1"/>
      <c r="R48" s="1"/>
    </row>
    <row r="49" spans="1:18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O49" s="1"/>
      <c r="P49" s="1"/>
      <c r="Q49" s="1"/>
      <c r="R49" s="1"/>
    </row>
    <row r="50" spans="1:18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O50" s="1"/>
      <c r="P50" s="1"/>
      <c r="Q50" s="1"/>
      <c r="R50" s="1"/>
    </row>
    <row r="51" spans="1:18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O51" s="1"/>
      <c r="P51" s="1"/>
      <c r="Q51" s="1"/>
      <c r="R51" s="1"/>
    </row>
    <row r="52" spans="1:18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O52" s="1"/>
      <c r="P52" s="1"/>
      <c r="Q52" s="1"/>
      <c r="R52" s="1"/>
    </row>
    <row r="53" spans="1:18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O53" s="1"/>
      <c r="P53" s="1"/>
      <c r="Q53" s="1"/>
      <c r="R53" s="1"/>
    </row>
    <row r="54" spans="1:18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O54" s="1"/>
      <c r="P54" s="1"/>
      <c r="Q54" s="1"/>
      <c r="R54" s="1"/>
    </row>
    <row r="55" spans="1:18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O55" s="1"/>
      <c r="P55" s="1"/>
      <c r="Q55" s="1"/>
      <c r="R55" s="1"/>
    </row>
    <row r="56" spans="1:18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O56" s="1"/>
      <c r="P56" s="1"/>
      <c r="Q56" s="1"/>
      <c r="R56" s="1"/>
    </row>
    <row r="57" spans="1:18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O57" s="1"/>
      <c r="P57" s="1"/>
      <c r="Q57" s="1"/>
      <c r="R57" s="1"/>
    </row>
    <row r="58" spans="1:18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O58" s="1"/>
      <c r="P58" s="1"/>
      <c r="Q58" s="1"/>
      <c r="R58" s="1"/>
    </row>
    <row r="59" spans="1:18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O59" s="1"/>
      <c r="P59" s="1"/>
      <c r="Q59" s="1"/>
      <c r="R59" s="1"/>
    </row>
    <row r="60" spans="1:18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O60" s="1"/>
      <c r="P60" s="1"/>
      <c r="Q60" s="1"/>
      <c r="R60" s="1"/>
    </row>
    <row r="61" spans="1:18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O61" s="1"/>
      <c r="P61" s="1"/>
      <c r="Q61" s="1"/>
      <c r="R61" s="1"/>
    </row>
    <row r="62" spans="1:18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O62" s="1"/>
      <c r="P62" s="1"/>
      <c r="Q62" s="1"/>
      <c r="R62" s="1"/>
    </row>
    <row r="63" spans="1:18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O63" s="1"/>
      <c r="P63" s="1"/>
      <c r="Q63" s="1"/>
      <c r="R63" s="1"/>
    </row>
    <row r="64" spans="1:18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O64" s="1"/>
      <c r="P64" s="1"/>
      <c r="Q64" s="1"/>
      <c r="R64" s="1"/>
    </row>
    <row r="65" spans="1:18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O65" s="1"/>
      <c r="P65" s="1"/>
      <c r="Q65" s="1"/>
      <c r="R65" s="1"/>
    </row>
    <row r="66" spans="1:18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O66" s="1"/>
      <c r="P66" s="1"/>
      <c r="Q66" s="1"/>
      <c r="R66" s="1"/>
    </row>
    <row r="67" spans="1:18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O67" s="1"/>
      <c r="P67" s="1"/>
      <c r="Q67" s="1"/>
      <c r="R67" s="1"/>
    </row>
    <row r="68" spans="1:18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O68" s="1"/>
      <c r="P68" s="1"/>
      <c r="Q68" s="1"/>
      <c r="R68" s="1"/>
    </row>
    <row r="69" spans="1:18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O69" s="1"/>
      <c r="P69" s="1"/>
      <c r="Q69" s="1"/>
      <c r="R69" s="1"/>
    </row>
    <row r="70" spans="1:18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O70" s="1"/>
      <c r="P70" s="1"/>
      <c r="Q70" s="1"/>
      <c r="R70" s="1"/>
    </row>
    <row r="71" spans="1:18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O71" s="1"/>
      <c r="P71" s="1"/>
      <c r="Q71" s="1"/>
      <c r="R71" s="1"/>
    </row>
    <row r="72" spans="1:18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O72" s="1"/>
      <c r="P72" s="1"/>
      <c r="Q72" s="1"/>
      <c r="R72" s="1"/>
    </row>
    <row r="73" spans="1:18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O73" s="1"/>
      <c r="P73" s="1"/>
      <c r="Q73" s="1"/>
      <c r="R73" s="1"/>
    </row>
    <row r="74" spans="1:18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O74" s="1"/>
      <c r="P74" s="1"/>
      <c r="Q74" s="1"/>
      <c r="R74" s="1"/>
    </row>
    <row r="75" spans="1:18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O75" s="1"/>
      <c r="P75" s="1"/>
      <c r="Q75" s="1"/>
      <c r="R75" s="1"/>
    </row>
    <row r="76" spans="1:18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O76" s="1"/>
      <c r="P76" s="1"/>
      <c r="Q76" s="1"/>
      <c r="R76" s="1"/>
    </row>
    <row r="77" spans="1:18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O77" s="1"/>
      <c r="P77" s="1"/>
      <c r="Q77" s="1"/>
      <c r="R77" s="1"/>
    </row>
    <row r="78" spans="1:18">
      <c r="A78" s="17"/>
      <c r="B78" s="5"/>
      <c r="C78" s="5"/>
      <c r="D78" s="5"/>
      <c r="E78" s="5"/>
      <c r="F78" s="5"/>
      <c r="G78" s="5"/>
      <c r="H78" s="1"/>
      <c r="I78" s="1"/>
      <c r="J78" s="1"/>
      <c r="K78" s="1"/>
      <c r="O78" s="1"/>
      <c r="P78" s="1"/>
      <c r="Q78" s="1"/>
      <c r="R78" s="1"/>
    </row>
    <row r="79" spans="1:18">
      <c r="A79" s="17"/>
      <c r="B79" s="5"/>
      <c r="C79" s="5"/>
      <c r="D79" s="5"/>
      <c r="E79" s="5"/>
      <c r="F79" s="5"/>
      <c r="G79" s="5"/>
      <c r="H79" s="1"/>
      <c r="I79" s="1"/>
      <c r="J79" s="1"/>
      <c r="K79" s="1"/>
      <c r="O79" s="1"/>
      <c r="P79" s="1"/>
      <c r="Q79" s="1"/>
      <c r="R79" s="1"/>
    </row>
    <row r="80" spans="1:18">
      <c r="A80" s="17"/>
      <c r="B80" s="5"/>
      <c r="C80" s="5"/>
      <c r="D80" s="5"/>
      <c r="E80" s="5"/>
      <c r="F80" s="5"/>
      <c r="G80" s="5"/>
      <c r="H80" s="1"/>
      <c r="I80" s="1"/>
      <c r="J80" s="1"/>
      <c r="K80" s="1"/>
      <c r="O80" s="1"/>
      <c r="P80" s="1"/>
      <c r="Q80" s="1"/>
      <c r="R80" s="1"/>
    </row>
    <row r="81" spans="1:18">
      <c r="A81" s="17"/>
      <c r="B81" s="5"/>
      <c r="C81" s="5"/>
      <c r="D81" s="5"/>
      <c r="E81" s="5"/>
      <c r="F81" s="5"/>
      <c r="G81" s="5"/>
      <c r="H81" s="1"/>
      <c r="I81" s="1"/>
      <c r="J81" s="1"/>
      <c r="K81" s="1"/>
      <c r="O81" s="1"/>
      <c r="P81" s="1"/>
      <c r="Q81" s="1"/>
      <c r="R81" s="1"/>
    </row>
    <row r="82" spans="1:18">
      <c r="A82" s="17"/>
      <c r="B82" s="5"/>
      <c r="C82" s="5"/>
      <c r="D82" s="5"/>
      <c r="E82" s="5"/>
      <c r="F82" s="5"/>
      <c r="G82" s="5"/>
      <c r="H82" s="1"/>
      <c r="I82" s="1"/>
      <c r="J82" s="1"/>
      <c r="K82" s="1"/>
      <c r="O82" s="1"/>
      <c r="P82" s="1"/>
      <c r="Q82" s="1"/>
      <c r="R82" s="1"/>
    </row>
    <row r="83" spans="1:18">
      <c r="A83" s="17"/>
      <c r="B83" s="5"/>
      <c r="C83" s="5"/>
      <c r="D83" s="5"/>
      <c r="E83" s="5"/>
      <c r="F83" s="5"/>
      <c r="G83" s="5"/>
      <c r="H83" s="1"/>
      <c r="I83" s="1"/>
      <c r="J83" s="1"/>
      <c r="K83" s="1"/>
      <c r="O83" s="1"/>
      <c r="P83" s="1"/>
      <c r="Q83" s="1"/>
      <c r="R83" s="1"/>
    </row>
    <row r="84" spans="1:18">
      <c r="A84" s="17"/>
      <c r="B84" s="5"/>
      <c r="C84" s="5"/>
      <c r="D84" s="5"/>
      <c r="E84" s="5"/>
      <c r="F84" s="5"/>
      <c r="G84" s="5"/>
      <c r="H84" s="1"/>
      <c r="I84" s="1"/>
      <c r="J84" s="1"/>
      <c r="K84" s="1"/>
      <c r="O84" s="1"/>
      <c r="P84" s="1"/>
      <c r="Q84" s="1"/>
      <c r="R84" s="1"/>
    </row>
    <row r="85" spans="1:18">
      <c r="A85" s="17"/>
      <c r="B85" s="5"/>
      <c r="C85" s="5"/>
      <c r="D85" s="5"/>
      <c r="E85" s="5"/>
      <c r="F85" s="5"/>
      <c r="G85" s="5"/>
      <c r="H85" s="1"/>
      <c r="I85" s="1"/>
      <c r="J85" s="1"/>
      <c r="K85" s="1"/>
      <c r="O85" s="1"/>
      <c r="P85" s="1"/>
      <c r="Q85" s="1"/>
      <c r="R85" s="1"/>
    </row>
    <row r="86" spans="1:18">
      <c r="A86" s="17"/>
      <c r="B86" s="5"/>
      <c r="C86" s="5"/>
      <c r="D86" s="5"/>
      <c r="E86" s="5"/>
      <c r="F86" s="5"/>
      <c r="G86" s="5"/>
      <c r="H86" s="1"/>
      <c r="I86" s="1"/>
      <c r="J86" s="1"/>
      <c r="K86" s="1"/>
      <c r="O86" s="1"/>
      <c r="P86" s="1"/>
      <c r="Q86" s="1"/>
      <c r="R86" s="1"/>
    </row>
    <row r="87" spans="1:18">
      <c r="A87" s="17"/>
      <c r="B87" s="5"/>
      <c r="C87" s="5"/>
      <c r="D87" s="5"/>
      <c r="E87" s="5"/>
      <c r="F87" s="5"/>
      <c r="G87" s="5"/>
      <c r="H87" s="1"/>
      <c r="I87" s="1"/>
      <c r="J87" s="1"/>
      <c r="K87" s="1"/>
      <c r="O87" s="1"/>
      <c r="P87" s="1"/>
      <c r="Q87" s="1"/>
      <c r="R87" s="1"/>
    </row>
    <row r="88" spans="1:18">
      <c r="A88" s="17"/>
      <c r="B88" s="5"/>
      <c r="C88" s="5"/>
      <c r="D88" s="5"/>
      <c r="E88" s="5"/>
      <c r="F88" s="5"/>
      <c r="G88" s="5"/>
      <c r="H88" s="1"/>
      <c r="I88" s="1"/>
      <c r="J88" s="1"/>
      <c r="K88" s="1"/>
      <c r="O88" s="1"/>
      <c r="P88" s="1"/>
      <c r="Q88" s="1"/>
      <c r="R88" s="1"/>
    </row>
    <row r="89" spans="1:18">
      <c r="A89" s="17"/>
      <c r="B89" s="5"/>
      <c r="C89" s="5"/>
      <c r="D89" s="5"/>
      <c r="E89" s="5"/>
      <c r="F89" s="5"/>
      <c r="G89" s="5"/>
      <c r="H89" s="1"/>
      <c r="I89" s="1"/>
      <c r="J89" s="1"/>
      <c r="K89" s="1"/>
      <c r="O89" s="1"/>
      <c r="P89" s="1"/>
      <c r="Q89" s="1"/>
      <c r="R89" s="1"/>
    </row>
    <row r="90" spans="1:18">
      <c r="A90" s="17"/>
      <c r="B90" s="5"/>
      <c r="C90" s="5"/>
      <c r="D90" s="5"/>
      <c r="E90" s="5"/>
      <c r="F90" s="5"/>
      <c r="G90" s="5"/>
      <c r="H90" s="1"/>
      <c r="I90" s="1"/>
      <c r="J90" s="1"/>
      <c r="K90" s="1"/>
      <c r="O90" s="1"/>
      <c r="P90" s="1"/>
      <c r="Q90" s="1"/>
      <c r="R90" s="1"/>
    </row>
    <row r="91" spans="1:18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O91" s="1"/>
      <c r="P91" s="1"/>
      <c r="Q91" s="1"/>
      <c r="R91" s="1"/>
    </row>
    <row r="92" spans="1:18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O92" s="1"/>
      <c r="P92" s="1"/>
      <c r="Q92" s="1"/>
      <c r="R92" s="1"/>
    </row>
    <row r="93" spans="1:18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O93" s="1"/>
      <c r="P93" s="1"/>
      <c r="Q93" s="1"/>
      <c r="R93" s="1"/>
    </row>
    <row r="94" spans="1:18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O94" s="1"/>
      <c r="P94" s="1"/>
      <c r="Q94" s="1"/>
      <c r="R94" s="1"/>
    </row>
    <row r="95" spans="1:18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O95" s="1"/>
      <c r="P95" s="1"/>
      <c r="Q95" s="1"/>
      <c r="R95" s="1"/>
    </row>
    <row r="96" spans="1:18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O96" s="1"/>
      <c r="P96" s="1"/>
      <c r="Q96" s="1"/>
      <c r="R96" s="1"/>
    </row>
    <row r="97" spans="1:18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O97" s="1"/>
      <c r="P97" s="1"/>
      <c r="Q97" s="1"/>
      <c r="R97" s="1"/>
    </row>
    <row r="98" spans="1:18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O98" s="1"/>
      <c r="P98" s="1"/>
      <c r="Q98" s="1"/>
      <c r="R98" s="1"/>
    </row>
    <row r="99" spans="1:18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O99" s="1"/>
      <c r="P99" s="1"/>
      <c r="Q99" s="1"/>
      <c r="R99" s="1"/>
    </row>
    <row r="100" spans="1:18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O100" s="1"/>
      <c r="P100" s="1"/>
      <c r="Q100" s="1"/>
      <c r="R100" s="1"/>
    </row>
    <row r="101" spans="1:18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O101" s="1"/>
      <c r="P101" s="1"/>
      <c r="Q101" s="1"/>
      <c r="R101" s="1"/>
    </row>
    <row r="102" spans="1:18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O102" s="1"/>
      <c r="P102" s="1"/>
      <c r="Q102" s="1"/>
      <c r="R102" s="1"/>
    </row>
    <row r="103" spans="1:18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O103" s="1"/>
      <c r="P103" s="1"/>
      <c r="Q103" s="1"/>
      <c r="R103" s="1"/>
    </row>
    <row r="104" spans="1:18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O104" s="1"/>
      <c r="P104" s="1"/>
      <c r="Q104" s="1"/>
      <c r="R104" s="1"/>
    </row>
    <row r="105" spans="1:18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O105" s="1"/>
      <c r="P105" s="1"/>
      <c r="Q105" s="1"/>
      <c r="R105" s="1"/>
    </row>
    <row r="106" spans="1:18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O106" s="1"/>
      <c r="P106" s="1"/>
      <c r="Q106" s="1"/>
      <c r="R106" s="1"/>
    </row>
    <row r="107" spans="1:18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O107" s="1"/>
      <c r="P107" s="1"/>
      <c r="Q107" s="1"/>
      <c r="R107" s="1"/>
    </row>
    <row r="108" spans="1:18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O108" s="1"/>
      <c r="P108" s="1"/>
      <c r="Q108" s="1"/>
      <c r="R108" s="1"/>
    </row>
    <row r="109" spans="1:18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O109" s="1"/>
      <c r="P109" s="1"/>
      <c r="Q109" s="1"/>
      <c r="R109" s="1"/>
    </row>
    <row r="110" spans="1:18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O110" s="1"/>
      <c r="P110" s="1"/>
      <c r="Q110" s="1"/>
      <c r="R110" s="1"/>
    </row>
    <row r="111" spans="1:18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O111" s="1"/>
      <c r="P111" s="1"/>
      <c r="Q111" s="1"/>
      <c r="R111" s="1"/>
    </row>
    <row r="112" spans="1:18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O112" s="1"/>
      <c r="P112" s="1"/>
      <c r="Q112" s="1"/>
      <c r="R112" s="1"/>
    </row>
    <row r="113" spans="1:18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O113" s="1"/>
      <c r="P113" s="1"/>
      <c r="Q113" s="1"/>
      <c r="R113" s="1"/>
    </row>
    <row r="114" spans="1:18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O114" s="1"/>
      <c r="P114" s="1"/>
      <c r="Q114" s="1"/>
      <c r="R114" s="1"/>
    </row>
    <row r="115" spans="1:18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O115" s="1"/>
      <c r="P115" s="1"/>
      <c r="Q115" s="1"/>
      <c r="R115" s="1"/>
    </row>
    <row r="116" spans="1:18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O116" s="1"/>
      <c r="P116" s="1"/>
      <c r="Q116" s="1"/>
      <c r="R116" s="1"/>
    </row>
    <row r="117" spans="1:18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O117" s="1"/>
      <c r="P117" s="1"/>
      <c r="Q117" s="1"/>
      <c r="R117" s="1"/>
    </row>
    <row r="118" spans="1:18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O118" s="1"/>
      <c r="P118" s="1"/>
      <c r="Q118" s="1"/>
      <c r="R118" s="1"/>
    </row>
    <row r="119" spans="1:18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O119" s="1"/>
      <c r="P119" s="1"/>
      <c r="Q119" s="1"/>
      <c r="R119" s="1"/>
    </row>
    <row r="120" spans="1:18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O120" s="1"/>
      <c r="P120" s="1"/>
      <c r="Q120" s="1"/>
      <c r="R120" s="1"/>
    </row>
    <row r="121" spans="1:18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O121" s="1"/>
      <c r="P121" s="1"/>
      <c r="Q121" s="1"/>
      <c r="R121" s="1"/>
    </row>
    <row r="122" spans="1:18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O122" s="1"/>
      <c r="P122" s="1"/>
      <c r="Q122" s="1"/>
      <c r="R122" s="1"/>
    </row>
    <row r="123" spans="1:18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O123" s="1"/>
      <c r="P123" s="1"/>
      <c r="Q123" s="1"/>
      <c r="R123" s="1"/>
    </row>
    <row r="124" spans="1:18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O124" s="1"/>
      <c r="P124" s="1"/>
      <c r="Q124" s="1"/>
      <c r="R124" s="1"/>
    </row>
    <row r="125" spans="1:18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O125" s="1"/>
      <c r="P125" s="1"/>
      <c r="Q125" s="1"/>
      <c r="R125" s="1"/>
    </row>
    <row r="126" spans="1:18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O126" s="1"/>
      <c r="P126" s="1"/>
      <c r="Q126" s="1"/>
      <c r="R126" s="1"/>
    </row>
    <row r="127" spans="1:18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O127" s="1"/>
      <c r="P127" s="1"/>
      <c r="Q127" s="1"/>
      <c r="R127" s="1"/>
    </row>
    <row r="128" spans="1:18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O128" s="1"/>
      <c r="P128" s="1"/>
      <c r="Q128" s="1"/>
      <c r="R128" s="1"/>
    </row>
    <row r="129" spans="1:18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O129" s="1"/>
      <c r="P129" s="1"/>
      <c r="Q129" s="1"/>
      <c r="R129" s="1"/>
    </row>
    <row r="130" spans="1:18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O130" s="1"/>
      <c r="P130" s="1"/>
      <c r="Q130" s="1"/>
      <c r="R130" s="1"/>
    </row>
    <row r="131" spans="1:18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O131" s="1"/>
      <c r="P131" s="1"/>
      <c r="Q131" s="1"/>
      <c r="R131" s="1"/>
    </row>
    <row r="132" spans="1:18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O132" s="1"/>
      <c r="P132" s="1"/>
      <c r="Q132" s="1"/>
      <c r="R132" s="1"/>
    </row>
    <row r="133" spans="1:18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O133" s="1"/>
      <c r="P133" s="1"/>
      <c r="Q133" s="1"/>
      <c r="R133" s="1"/>
    </row>
    <row r="134" spans="1:18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O134" s="1"/>
      <c r="P134" s="1"/>
      <c r="Q134" s="1"/>
      <c r="R134" s="1"/>
    </row>
    <row r="135" spans="1:18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O135" s="1"/>
      <c r="P135" s="1"/>
      <c r="Q135" s="1"/>
      <c r="R135" s="1"/>
    </row>
    <row r="136" spans="1:18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O136" s="1"/>
      <c r="P136" s="1"/>
      <c r="Q136" s="1"/>
      <c r="R136" s="1"/>
    </row>
    <row r="137" spans="1:18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O137" s="1"/>
      <c r="P137" s="1"/>
      <c r="Q137" s="1"/>
      <c r="R137" s="1"/>
    </row>
    <row r="138" spans="1:18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O138" s="1"/>
      <c r="P138" s="1"/>
      <c r="Q138" s="1"/>
      <c r="R138" s="1"/>
    </row>
    <row r="139" spans="1:18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O139" s="1"/>
      <c r="P139" s="1"/>
      <c r="Q139" s="1"/>
      <c r="R139" s="1"/>
    </row>
    <row r="140" spans="1:18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O140" s="1"/>
      <c r="P140" s="1"/>
      <c r="Q140" s="1"/>
      <c r="R140" s="1"/>
    </row>
    <row r="141" spans="1:18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O141" s="1"/>
      <c r="P141" s="1"/>
      <c r="Q141" s="1"/>
      <c r="R141" s="1"/>
    </row>
    <row r="142" spans="1:18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O142" s="1"/>
      <c r="P142" s="1"/>
      <c r="Q142" s="1"/>
      <c r="R142" s="1"/>
    </row>
    <row r="143" spans="1:18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O143" s="1"/>
      <c r="P143" s="1"/>
      <c r="Q143" s="1"/>
      <c r="R143" s="1"/>
    </row>
    <row r="144" spans="1:18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O144" s="1"/>
      <c r="P144" s="1"/>
      <c r="Q144" s="1"/>
      <c r="R144" s="1"/>
    </row>
    <row r="145" spans="1:18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O145" s="1"/>
      <c r="P145" s="1"/>
      <c r="Q145" s="1"/>
      <c r="R145" s="1"/>
    </row>
    <row r="146" spans="1:18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O146" s="1"/>
      <c r="P146" s="1"/>
      <c r="Q146" s="1"/>
      <c r="R146" s="1"/>
    </row>
    <row r="147" spans="1:18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O147" s="1"/>
      <c r="P147" s="1"/>
      <c r="Q147" s="1"/>
      <c r="R147" s="1"/>
    </row>
    <row r="148" spans="1:18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O148" s="1"/>
      <c r="P148" s="1"/>
      <c r="Q148" s="1"/>
      <c r="R148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Versuch3_SPICE</vt:lpstr>
      <vt:lpstr>Versuch3_Messung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vollrath</dc:creator>
  <cp:lastModifiedBy>vollrath</cp:lastModifiedBy>
  <dcterms:created xsi:type="dcterms:W3CDTF">2011-07-24T15:05:44Z</dcterms:created>
  <dcterms:modified xsi:type="dcterms:W3CDTF">2016-10-21T10:03:13Z</dcterms:modified>
</cp:coreProperties>
</file>